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2023\4 PNE\2 I3P\IR-003 Las Higueritas\"/>
    </mc:Choice>
  </mc:AlternateContent>
  <bookViews>
    <workbookView xWindow="-120" yWindow="-120" windowWidth="29040" windowHeight="15840"/>
  </bookViews>
  <sheets>
    <sheet name="higueras tamazula" sheetId="9" r:id="rId1"/>
  </sheets>
  <externalReferences>
    <externalReference r:id="rId2"/>
  </externalReferences>
  <definedNames>
    <definedName name="\a" localSheetId="0">'higueras tamazula'!#REF!</definedName>
    <definedName name="\a">#REF!</definedName>
    <definedName name="\A_" localSheetId="0">'higueras tamazula'!#REF!</definedName>
    <definedName name="\A_">#REF!</definedName>
    <definedName name="\z" localSheetId="0">'higueras tamazula'!#REF!</definedName>
    <definedName name="\z">#REF!</definedName>
    <definedName name="_Regression_Int" localSheetId="0" hidden="1">1</definedName>
    <definedName name="ALT" localSheetId="0">#REF!</definedName>
    <definedName name="ALT">#REF!</definedName>
    <definedName name="_xlnm.Print_Area" localSheetId="0">'higueras tamazula'!$A$1:$F$197</definedName>
    <definedName name="CASETA" localSheetId="0">#N/A</definedName>
    <definedName name="CASETA">#REF!</definedName>
    <definedName name="Catálogo" localSheetId="0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'higueras tamazula'!$A$1:$B$4</definedName>
    <definedName name="ES">#REF!</definedName>
    <definedName name="FI">#N/A</definedName>
    <definedName name="FORMA1" localSheetId="0">#REF!</definedName>
    <definedName name="FORMA1">#REF!</definedName>
    <definedName name="FORMA11" localSheetId="0">#REF!</definedName>
    <definedName name="FORMA11">#REF!</definedName>
    <definedName name="FORMA12" localSheetId="0">#REF!</definedName>
    <definedName name="FORMA12">#REF!</definedName>
    <definedName name="FORMA13" localSheetId="0">#REF!</definedName>
    <definedName name="FORMA13">#REF!</definedName>
    <definedName name="FORMA14" localSheetId="0">#REF!</definedName>
    <definedName name="FORMA14">#REF!</definedName>
    <definedName name="FORMA2" localSheetId="0">#REF!</definedName>
    <definedName name="FORMA2">#REF!</definedName>
    <definedName name="FORMA3" localSheetId="0">#REF!</definedName>
    <definedName name="FORMA3">#REF!</definedName>
    <definedName name="FORMA4" localSheetId="0">#REF!</definedName>
    <definedName name="FORMA4">#REF!</definedName>
    <definedName name="FORMA5" localSheetId="0">#REF!</definedName>
    <definedName name="FORMA5">#REF!</definedName>
    <definedName name="FORMA6">#N/A</definedName>
    <definedName name="FORMA9" localSheetId="0">#REF!</definedName>
    <definedName name="FORMA9">#REF!</definedName>
    <definedName name="formato" localSheetId="0">[1]REGISTROOBRA!#REF!</definedName>
    <definedName name="formato">[1]REGISTROOBRA!#REF!</definedName>
    <definedName name="Formato32" localSheetId="0">#REF!</definedName>
    <definedName name="Formato32">#REF!</definedName>
    <definedName name="Imprimir_área_IM" localSheetId="0">'higueras tamazula'!$A$10:$F$171</definedName>
    <definedName name="Imprimir_área_IM">#REF!</definedName>
    <definedName name="Imprimir_títulos_IM" localSheetId="0">'higueras tamazula'!$1:$8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'higueras tamazula'!$1:$10</definedName>
    <definedName name="TODO" localSheetId="0">#N/A</definedName>
    <definedName name="TODO">#N/A</definedName>
    <definedName name="TOTAL" localSheetId="0">#REF!</definedName>
    <definedName name="TOTAL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9" i="9" l="1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89" i="9"/>
  <c r="G90" i="9"/>
  <c r="G91" i="9"/>
  <c r="G92" i="9"/>
  <c r="G93" i="9"/>
  <c r="G94" i="9"/>
  <c r="G95" i="9"/>
  <c r="G96" i="9"/>
  <c r="G97" i="9"/>
  <c r="G98" i="9"/>
  <c r="G88" i="9"/>
  <c r="G84" i="9"/>
  <c r="G75" i="9"/>
  <c r="G76" i="9"/>
  <c r="G77" i="9"/>
  <c r="G78" i="9"/>
  <c r="G79" i="9"/>
  <c r="G80" i="9"/>
  <c r="G74" i="9"/>
  <c r="G72" i="9"/>
  <c r="G66" i="9" l="1"/>
  <c r="G49" i="9"/>
  <c r="G50" i="9"/>
  <c r="G51" i="9"/>
  <c r="G52" i="9"/>
  <c r="G53" i="9"/>
  <c r="G54" i="9"/>
  <c r="G55" i="9"/>
  <c r="G56" i="9"/>
  <c r="G48" i="9"/>
  <c r="G40" i="9" l="1"/>
  <c r="G37" i="9"/>
  <c r="G35" i="9"/>
  <c r="G16" i="9"/>
  <c r="G17" i="9"/>
  <c r="G18" i="9"/>
  <c r="G19" i="9"/>
  <c r="G20" i="9"/>
  <c r="G21" i="9"/>
  <c r="G15" i="9"/>
  <c r="B191" i="9" l="1"/>
  <c r="B189" i="9"/>
  <c r="B187" i="9"/>
  <c r="B183" i="9"/>
  <c r="B181" i="9"/>
  <c r="B179" i="9"/>
  <c r="F169" i="9"/>
  <c r="F168" i="9"/>
  <c r="F167" i="9"/>
  <c r="F165" i="9"/>
  <c r="F163" i="9"/>
  <c r="F162" i="9"/>
  <c r="F158" i="9"/>
  <c r="F156" i="9"/>
  <c r="F154" i="9"/>
  <c r="F150" i="9"/>
  <c r="F148" i="9"/>
  <c r="F145" i="9"/>
  <c r="F142" i="9"/>
  <c r="F141" i="9"/>
  <c r="F139" i="9"/>
  <c r="F137" i="9"/>
  <c r="F135" i="9"/>
  <c r="F130" i="9"/>
  <c r="F128" i="9"/>
  <c r="F126" i="9"/>
  <c r="F124" i="9"/>
  <c r="F119" i="9"/>
  <c r="F118" i="9"/>
  <c r="F115" i="9"/>
  <c r="F114" i="9"/>
  <c r="F112" i="9"/>
  <c r="F110" i="9"/>
  <c r="F108" i="9"/>
  <c r="F106" i="9"/>
  <c r="F104" i="9"/>
  <c r="F102" i="9"/>
  <c r="F100" i="9"/>
  <c r="F98" i="9"/>
  <c r="F96" i="9"/>
  <c r="F94" i="9"/>
  <c r="F92" i="9"/>
  <c r="F90" i="9"/>
  <c r="F88" i="9"/>
  <c r="F86" i="9"/>
  <c r="F84" i="9"/>
  <c r="F80" i="9"/>
  <c r="F78" i="9"/>
  <c r="F76" i="9"/>
  <c r="F74" i="9"/>
  <c r="F72" i="9"/>
  <c r="F70" i="9"/>
  <c r="F69" i="9"/>
  <c r="F68" i="9"/>
  <c r="F66" i="9"/>
  <c r="F61" i="9"/>
  <c r="F62" i="9" s="1"/>
  <c r="E185" i="9" s="1"/>
  <c r="F185" i="9" s="1"/>
  <c r="F57" i="9"/>
  <c r="F56" i="9"/>
  <c r="F54" i="9"/>
  <c r="F53" i="9"/>
  <c r="F52" i="9"/>
  <c r="F50" i="9"/>
  <c r="F48" i="9"/>
  <c r="F46" i="9"/>
  <c r="F44" i="9"/>
  <c r="F40" i="9"/>
  <c r="F38" i="9"/>
  <c r="F37" i="9"/>
  <c r="F35" i="9"/>
  <c r="F30" i="9"/>
  <c r="F31" i="9" s="1"/>
  <c r="F26" i="9"/>
  <c r="F25" i="9"/>
  <c r="F24" i="9"/>
  <c r="F23" i="9"/>
  <c r="F21" i="9"/>
  <c r="F18" i="9"/>
  <c r="F17" i="9"/>
  <c r="F15" i="9"/>
  <c r="F13" i="9"/>
  <c r="F159" i="9" l="1"/>
  <c r="D191" i="9" s="1"/>
  <c r="F131" i="9"/>
  <c r="D189" i="9" s="1"/>
  <c r="F170" i="9"/>
  <c r="E191" i="9" s="1"/>
  <c r="F151" i="9"/>
  <c r="F120" i="9"/>
  <c r="F81" i="9"/>
  <c r="D187" i="9" s="1"/>
  <c r="F58" i="9"/>
  <c r="F41" i="9"/>
  <c r="D183" i="9" s="1"/>
  <c r="F27" i="9"/>
  <c r="E181" i="9"/>
  <c r="F181" i="9" s="1"/>
  <c r="F19" i="9"/>
  <c r="D179" i="9" s="1"/>
  <c r="F191" i="9" l="1"/>
  <c r="E189" i="9"/>
  <c r="F189" i="9" s="1"/>
  <c r="E179" i="9"/>
  <c r="E187" i="9"/>
  <c r="F187" i="9" s="1"/>
  <c r="E183" i="9"/>
  <c r="F183" i="9" s="1"/>
  <c r="D195" i="9"/>
  <c r="E195" i="9" l="1"/>
  <c r="F179" i="9"/>
  <c r="F195" i="9" s="1"/>
  <c r="F196" i="9" l="1"/>
  <c r="F197" i="9" s="1"/>
</calcChain>
</file>

<file path=xl/sharedStrings.xml><?xml version="1.0" encoding="utf-8"?>
<sst xmlns="http://schemas.openxmlformats.org/spreadsheetml/2006/main" count="382" uniqueCount="236">
  <si>
    <t>SUBTOTAL</t>
  </si>
  <si>
    <t>GOBIERNO DEL ESTADO DE DURANGO</t>
  </si>
  <si>
    <t>CLAVE</t>
  </si>
  <si>
    <t>DESCRIPCION DEL CONCEPTO</t>
  </si>
  <si>
    <t>UNIDAD</t>
  </si>
  <si>
    <t>CANTIDAD</t>
  </si>
  <si>
    <t>P.U.</t>
  </si>
  <si>
    <t>IMPORTE</t>
  </si>
  <si>
    <t>COMISIÓN DEL AGUA DEL ESTADO</t>
  </si>
  <si>
    <t xml:space="preserve">RESUMEN </t>
  </si>
  <si>
    <t>TOTAL</t>
  </si>
  <si>
    <t xml:space="preserve">OBRA:  </t>
  </si>
  <si>
    <t xml:space="preserve">LOCALIDAD:  </t>
  </si>
  <si>
    <t xml:space="preserve">MUNICIPIO:  </t>
  </si>
  <si>
    <t>IVA 16%</t>
  </si>
  <si>
    <t>MANO DE OBRA</t>
  </si>
  <si>
    <t>MATERIALES</t>
  </si>
  <si>
    <t>MATERIAL</t>
  </si>
  <si>
    <t>A005A</t>
  </si>
  <si>
    <t>LIMPIEZA Y TRAZO EN EL ÁREA DE TRABAJO</t>
  </si>
  <si>
    <t>M2</t>
  </si>
  <si>
    <t>M3</t>
  </si>
  <si>
    <t>PZA</t>
  </si>
  <si>
    <t>ML</t>
  </si>
  <si>
    <t>S/C</t>
  </si>
  <si>
    <t>P.G.</t>
  </si>
  <si>
    <t>A050</t>
  </si>
  <si>
    <t>EXCAVACIÓN A MANO PARA DESPLANTE DE ESTRUCTURAS, EN MATERIAL "A Y/O B", EN SECO, CON AFLOJE Y EXTRACCIÓN DEL MATERIAL, AMACICE O LIMPIEZA DE PLANTILLA Y TALUDES, REMOCIÓN, ACARREO HASTA 10 METROS DENTRO DE LA MISMA Y TRASPALEOS VERTICALES PARA SU EXTRACCIÓN.</t>
  </si>
  <si>
    <t>A050A</t>
  </si>
  <si>
    <t>EXCAVACIÓN DE 0.00 A 2.00 METROS DE PROFUNDIDAD</t>
  </si>
  <si>
    <t>D080</t>
  </si>
  <si>
    <t>CIMBRA DE MADERA PARA ACABADOS NO APARENTES.  INCLUYE: FLETES Y MANIOBRAS LOCALES DEL MATERIAL, FABRICACIÓN, CIMBRADO, DESCIMBRADO Y TERMINADO DEL ÁREA COLADA.</t>
  </si>
  <si>
    <t>D080E</t>
  </si>
  <si>
    <t>MUROS HASTA 3.00 METROS DE ALTURA</t>
  </si>
  <si>
    <t>Y023</t>
  </si>
  <si>
    <t>SUMINISTRO E INSTALACIÓN DE ABRAZADERAS DE SOLERA CON ESPESOR DE 1/4" (0.635 CM) Y 3" (7.62 CM) DE ANCHO.</t>
  </si>
  <si>
    <t>Y024A</t>
  </si>
  <si>
    <t>SUMINISTRO E INSTALACIÓN DE ANCLAS DE 5/8" (15.9) MM DE DIÁMETRO CON UNA LONGITUD DE 0.50 METROS.</t>
  </si>
  <si>
    <t>B160</t>
  </si>
  <si>
    <t>INSTALACIÓN DE VÁLVULAS DE SECCIONAMIENTO, INCLUYE LIMPIEZA E INSTALACIÓN DE LA PIEZA, ASÍ COMO PRUEBA HIDROSTÁTICA (JUNTO CON TUBERÍA)</t>
  </si>
  <si>
    <t>B160D</t>
  </si>
  <si>
    <t>DE 76 MM (3") DE DIÁMETRO</t>
  </si>
  <si>
    <t>B170</t>
  </si>
  <si>
    <t>INSTALACIÓN DE VÁLVULAS CHECK, INCLUYE LIMPIEZA E INSTALACIÓN DE LAS PIEZAS, ASÍ COMO PRUEBA HIDROSTÁTICA (JUNTO CON TUBERÍA)</t>
  </si>
  <si>
    <t>B170C</t>
  </si>
  <si>
    <t>B280</t>
  </si>
  <si>
    <t>INSTALACIÓN Y PRUEBA DE TUBERÍA DE FIERRO GALVANIZADO, INCLUYE COLOCACIÓN DE COPLES, MANO DE OBRA, FLETES Y MANIOBRAS LOCALES</t>
  </si>
  <si>
    <t>B280H</t>
  </si>
  <si>
    <t>B282</t>
  </si>
  <si>
    <t>INSTALACIÓN DE PIEZAS ESPECIALES DE FIERRO GALVANIZADO UNA ROSCA</t>
  </si>
  <si>
    <t>B282H</t>
  </si>
  <si>
    <t>UNA ROSCA 3"</t>
  </si>
  <si>
    <t>INSTALACIÓN DE PIEZAS ESPECIALES DE FIERRO GALVANIZADO DOS ROSCAS</t>
  </si>
  <si>
    <t>B282S</t>
  </si>
  <si>
    <t>DOS ROSCAS 3"</t>
  </si>
  <si>
    <t>D030</t>
  </si>
  <si>
    <t>FABRICACIÓN Y COLADO DE CONCRETO SIMPLE, VIBRADO Y CURADO CON MEMBRANA.  INCLUYE OBTENCIÓN DE ARENAS, GRAVAS, CRIBADO, ACARREOS, DESCARGA,  ALMACENAMIENTO DEL CEMENTO, FABRICACIÓN DEL CONCRETO Y COLOCACIÓN.</t>
  </si>
  <si>
    <t>D030B</t>
  </si>
  <si>
    <t>DE F'C=150 KG/CM2</t>
  </si>
  <si>
    <t>D090</t>
  </si>
  <si>
    <t>SUMINISTRO Y COLOCACIÓN DE ACERO DE REFUERZO EN ESTRUCTURAS, INCLUYE SUMINISTRO EN LA BODEGA DE LA OBRA, DESPERDICIOS, ALAMBRE DE AMARRE, HABILITACIÓN Y COLOCACIÓN</t>
  </si>
  <si>
    <t>D092A</t>
  </si>
  <si>
    <t>SUMINISTRO E INSTALACION DE ARMEX DE 15X15 CM</t>
  </si>
  <si>
    <t>H012</t>
  </si>
  <si>
    <t>SUMINISTRO DE TORNILLOS CON CABEZA Y TUERCA HEXAGONAL, PUESTOS EN EL ALMACEN DE LA OBRA</t>
  </si>
  <si>
    <t>H012B</t>
  </si>
  <si>
    <t>DE 16 MM X 76 MM (5/8" X 3")</t>
  </si>
  <si>
    <t xml:space="preserve">H013N </t>
  </si>
  <si>
    <t>SUMINISTRO DE EMPAQUES DE NEOPRENO</t>
  </si>
  <si>
    <t>H013NC</t>
  </si>
  <si>
    <t>DE 76 MM ( 3" ) DE DIAMETRO</t>
  </si>
  <si>
    <t>PZA.</t>
  </si>
  <si>
    <t>H014</t>
  </si>
  <si>
    <t>SUMINISTRO DE JUNTAS GIBAULT COMPLETAS, PUESTAS EN EL ALMACEN DE LA OBRA</t>
  </si>
  <si>
    <t>H014C</t>
  </si>
  <si>
    <t>H018A</t>
  </si>
  <si>
    <t>H018A1</t>
  </si>
  <si>
    <t>CON ORIFICIO DE VENTEO DE 1/16" DE 1/2" DE DIÁMETRO</t>
  </si>
  <si>
    <t>H022</t>
  </si>
  <si>
    <t>VÁLVULAS DE COMPUERTA VÁSTAGO FIJO DE (125 PSI) PUESTA EN OBRA</t>
  </si>
  <si>
    <t>H022C</t>
  </si>
  <si>
    <t>H024</t>
  </si>
  <si>
    <t>VÁLVULA DE NO RETORNO (CHECK) (125 PSI) PUESTA EN OBRA…</t>
  </si>
  <si>
    <t>H024C</t>
  </si>
  <si>
    <t>H056</t>
  </si>
  <si>
    <t>SUMINISTRO DE TUBERÍA Y PIEZAS ESPECIALES DE FIERRO GALVANIZADO (HIERRO MALEABLE) CEDULA 40 POR INMERSIÓN EN CALIENTE TIPO STANDARD. L.A.B. EN EL LUGAR DE LA OBRA.</t>
  </si>
  <si>
    <t>H0561H</t>
  </si>
  <si>
    <t>3" DE DIÁMETRO</t>
  </si>
  <si>
    <t>H056A</t>
  </si>
  <si>
    <t>CODOS DE 90º POR …</t>
  </si>
  <si>
    <t>H056A8</t>
  </si>
  <si>
    <t>H056B</t>
  </si>
  <si>
    <t>CODOS DE 45º POR …</t>
  </si>
  <si>
    <t>H056B8</t>
  </si>
  <si>
    <t>H056D</t>
  </si>
  <si>
    <t>COPLE REFORZADO DE …</t>
  </si>
  <si>
    <t>H056D8</t>
  </si>
  <si>
    <t>H056O</t>
  </si>
  <si>
    <t>REDUCCIÓN BUSHING DE …</t>
  </si>
  <si>
    <t>H056O23</t>
  </si>
  <si>
    <t>76 X 51 MM DE DIÁMETRO</t>
  </si>
  <si>
    <t>H056W</t>
  </si>
  <si>
    <t>NIPLE HASTA 12" DE LONGITUD Y …</t>
  </si>
  <si>
    <t>H056W8</t>
  </si>
  <si>
    <t>H056Y</t>
  </si>
  <si>
    <t>NIPLE CUERDA CORRIDA Y...</t>
  </si>
  <si>
    <t>H056Y8</t>
  </si>
  <si>
    <t>H027</t>
  </si>
  <si>
    <t>SUMINISTRO DE MEDIDORES TIPO PALETA COMPLETOS, MODELO MLFST-MP,  L.A.B. EN OBRA…</t>
  </si>
  <si>
    <t>H027B</t>
  </si>
  <si>
    <t>TIPO PALETA DE 3" DE DIAMETRO.</t>
  </si>
  <si>
    <t>H023</t>
  </si>
  <si>
    <t>SUMINISTRO E INSTALACIÓN DE MANÓMETRO. L.A.B. EN OBRA</t>
  </si>
  <si>
    <t>H060</t>
  </si>
  <si>
    <t>SUMINISTRO E INSTALACIÓN  DE PIEZAS ESPECIALES DE FIERRO FUNDIDO, L.A.B. EN OBRA.</t>
  </si>
  <si>
    <t>H060L</t>
  </si>
  <si>
    <t>BRIDA ROSCADA DE...</t>
  </si>
  <si>
    <t>H060L3</t>
  </si>
  <si>
    <t xml:space="preserve">75 MM (3") DE DIÁMETRO </t>
  </si>
  <si>
    <t>H071A</t>
  </si>
  <si>
    <t>SUMINISTRO Y COLOCACIÓN DE TUBO ENGRAVADOR DE FIERRO GALVANIZADO DE 3" DE DIÁMETRO.  INCLUYE CODO DE 22.5 X 3" Y TAPÓN HEMBRA DEL MISMO DIÁMETRO.</t>
  </si>
  <si>
    <t>D020</t>
  </si>
  <si>
    <t>MUROS DE TABIQUE ROJO RECOCIDO, HASTA 6.00 METROS DE ALTURA, JUNTEADO CON MORTERO CEMENTO-ARENA 1:5.  INCLUYE ACARREOS, DESCARGA, ALMACENAMIENTO DEL CEMENTO, FABRICACIÓN DE MORTERO, ASENTADO DEL TABIQUE Y TERMINADO DEL MURO.</t>
  </si>
  <si>
    <t>D020A</t>
  </si>
  <si>
    <t>DE 14 CMS DE ESPESOR</t>
  </si>
  <si>
    <t>D080B</t>
  </si>
  <si>
    <t>EN DALAS, CASTILLOS Y CERRAMIENTOS</t>
  </si>
  <si>
    <t>D080D</t>
  </si>
  <si>
    <t>LOSAS CON ALTURA DE OBRA FALSA HASTA 3.60 METROS DE ALTURA</t>
  </si>
  <si>
    <t>D140</t>
  </si>
  <si>
    <t>IMPERMEABILIZACIONES CON TODOS LOS MATERIALES Y MANO DE OBRA</t>
  </si>
  <si>
    <t>D140B</t>
  </si>
  <si>
    <t>IMPERMEABILIZACIÓN DE AZOTEAS A BASE DE SELLADOR E IMPRIMADOR, 2 CAPAS REVESTIMIENTO IMPERMEABLE CON MEMBRANA DE REFUERZO INTERMEDIO Y ACABADO APARENTE.</t>
  </si>
  <si>
    <t>D030D</t>
  </si>
  <si>
    <t>DE F'C=200 KG/CM2</t>
  </si>
  <si>
    <t>IUA1</t>
  </si>
  <si>
    <t>PG</t>
  </si>
  <si>
    <t>DESCARGA HIDRÁULICA</t>
  </si>
  <si>
    <t>D035</t>
  </si>
  <si>
    <t>CONCRETO CICLÓPEO EN CIMENTACIONES</t>
  </si>
  <si>
    <t>D090A</t>
  </si>
  <si>
    <t>SUMINISTRO Y COLOCACIÓN DE ACERO DE REFUERZO</t>
  </si>
  <si>
    <t>KG</t>
  </si>
  <si>
    <t>D100</t>
  </si>
  <si>
    <t>APLANADOS Y EMBOQUILLADOS, CON TODOS LOS MATERIALES Y MANO DE OBRA.  INCLUYE OBTENCIÓN, CRIBADO DE ARENA, DESCARGA, ACARREO, ALMACENAMIENTO DEL CEMENTO Y CALHIDRA, FABRICACIÓN DE MORTERO, COLOCACIÓN DEL APLANADO Y TERMINADO DE LA SUPERFICIE.</t>
  </si>
  <si>
    <t>D100A</t>
  </si>
  <si>
    <t>APLANADO CON MORTERO CEMENTO-ARENA 1:5 DE 1.50 CM DE ESPESOR</t>
  </si>
  <si>
    <t>G001</t>
  </si>
  <si>
    <t>SUMINISTRO E INSTALACIÓN DE PUERTAS.  INCLUYE MATERIALES EN OBRA, FLETES, MANIOBRAS LOCALES, HABILITACIÓN INCLUYENDO SOLDADURA, BISAGRAS, PINTURA ANTICORROSIVA, INSTALACIÓN Y AMACICE CON MORTERO NECESARIO.</t>
  </si>
  <si>
    <t>G001A</t>
  </si>
  <si>
    <t>DE HERRERÍA ESTRUCTURAL, PERFILES Z, T Y L TAMBOR DOBLE DE LÁMINA Nº 18</t>
  </si>
  <si>
    <t>G004</t>
  </si>
  <si>
    <t>SUMINISTRO Y COLOCACIÓN DE PINTURA…</t>
  </si>
  <si>
    <t>G004A</t>
  </si>
  <si>
    <t>VINILICA EN INTERIORES Y EXTERIORES (TRES MANOS)</t>
  </si>
  <si>
    <t>G004C</t>
  </si>
  <si>
    <t>ESMALTE EN HERRERÍA</t>
  </si>
  <si>
    <t>G004D</t>
  </si>
  <si>
    <t xml:space="preserve">PINTURA DE LOGOTIPO </t>
  </si>
  <si>
    <t>E010</t>
  </si>
  <si>
    <t>SALIDA PARA CENTRO DE LUZ O CONTACTO…</t>
  </si>
  <si>
    <t>E010G</t>
  </si>
  <si>
    <t>SALIDA PARA CENTRO DE LUZ O CONTACTO CON SALIDA DE TUBERÍA CONDUIT DE LÁMINA NEGRA ESMALTADA, PARED DELGADA DE 1/2" DE DIÁMETRO PARA APAGADOR DE ESCALERA.</t>
  </si>
  <si>
    <t>SAL</t>
  </si>
  <si>
    <t>H072A</t>
  </si>
  <si>
    <t>SUMINISTRO E INSTALACIÓN DE EQUIPO DE CLORACIÓN DE HIPOCLORITO DE CALCIO A BASE DE PULSACIONES MAGNÉTICAS CON EQUIPO DE DESINFECCIÓN DE 1 A 5 LPS Y VENCER UNA CARCA DINÁMICA TOTAL DE 10 KG.  INCLUYE FLETES Y MANIOBRAS LOCALES, ASÍ COMO UNA CUBETA DE TABLETAS DE HIPOCLORITO DE CALCIO.</t>
  </si>
  <si>
    <t>D092C</t>
  </si>
  <si>
    <t>D125</t>
  </si>
  <si>
    <t>CERCO  Y REJAS DE FIERRO, INCLUYE SUMINISTRO DE MATERIALES EN OBRA, FLETES, MANIOBRAS LOCALES, PINTURA DE ACEITE, INSTALACIÓN DE POSTES, MARCOS Y MALLA.</t>
  </si>
  <si>
    <t>D125D</t>
  </si>
  <si>
    <t>A401B</t>
  </si>
  <si>
    <t>SUMINISTRO Y COLOCACIÓN DE PISO DE GRAVA TRITURADA T.M.A. 19 MM (3/4") CON 10 CENTÍMETROS DE ESPESOR</t>
  </si>
  <si>
    <t>B240</t>
  </si>
  <si>
    <t>B240A</t>
  </si>
  <si>
    <t>CAJA</t>
  </si>
  <si>
    <t>H0561</t>
  </si>
  <si>
    <t>H056L</t>
  </si>
  <si>
    <t>B281F</t>
  </si>
  <si>
    <t>G030A</t>
  </si>
  <si>
    <t>LIMPIEZA Y TRAZO EN EL AREA DE TRABAJO</t>
  </si>
  <si>
    <r>
      <t>DE F'C=150 KG/CM</t>
    </r>
    <r>
      <rPr>
        <vertAlign val="superscript"/>
        <sz val="9"/>
        <rFont val="Arial Narrow"/>
        <family val="2"/>
      </rPr>
      <t>2</t>
    </r>
  </si>
  <si>
    <t>SUMINISTRO E INTALACIÓN DE ARMEX DE 25X15 CMS</t>
  </si>
  <si>
    <t>D125A</t>
  </si>
  <si>
    <t>CERCA DE MALLA DE ALAMBRE Nº 10  DE 51X51 MM INCLUYE TRES (3) LÍNEAS DE ALAMBRE DE PUAS, POSTE GALVANIZADO, REPISONES, ESPADAS Y TODO LO NECESARIO PARA SU CORRECTA INSTALACIÓN.</t>
  </si>
  <si>
    <t>PUERTA DE MALLA GALVANIZADA EN DOS HOJAS DE 1.50 Mx2.00 m C/U, INCLUYE POSTES, ALAMBRE DE PÚAS, BISAGRAS, PASADORES Y TODOS LOS HERRAJES NECESARIOS PARA SU BUEN FUNCIONAMIENTO.</t>
  </si>
  <si>
    <t>B160B</t>
  </si>
  <si>
    <t>CAJA PARA OPERACIÓN DE VÁLVULAS, INCLUYE PLANTILLA DE PEDACERÍA DE TABIQUE, CONCRETO EN PISOS Y LOSA, MUROS DE TABIQUE RECOCIDO JUNTEADO CON  MORTERO CEMENTO-ARENA 1:5, APLANADO CON MORTERO CEMENTO-ARENA EN LA MISMA PROPORCIÓN, CIMBRA DE MADERA, FLETES Y MANIOBRAS (PLANO TIPO 1957).</t>
  </si>
  <si>
    <t>TIPO I DE 0.70 X 0.70 METROS</t>
  </si>
  <si>
    <t>H012A</t>
  </si>
  <si>
    <t>DE 16 MM X 64 MM (5/8" X 2 1/2")</t>
  </si>
  <si>
    <t>TUBERÍA CEDULA 40 DE …</t>
  </si>
  <si>
    <t>INSTALACIÓN Y PRUEBA DE TUBERÍA DE FIERRO GALVANIZADO, INCLUYE MANO DE OBRA, FLETES Y MANIOBRAS LOCALES</t>
  </si>
  <si>
    <t>B280F</t>
  </si>
  <si>
    <t>DE 51 MM (2") DE DIÁMETRO</t>
  </si>
  <si>
    <t>B281</t>
  </si>
  <si>
    <t>CORTE Y ROSCA PARA INSTALACION DE TUBERIA DE Fo.Go</t>
  </si>
  <si>
    <t>UNA ROSCA 2"</t>
  </si>
  <si>
    <t>SUMINISTRO E INSTALACION  DE TUBERÍA Y PIEZAS ESPECIALES DE FIERRO GALVANIZADO (HIERRO MALEABLE) CEDULA 40 POR INMERSIÓN EN CALIENTE TIPO STANDARD CLASE 150 (10.5 KG/CM2). L.A.B. EN EL LUGAR DE LA OBRA.</t>
  </si>
  <si>
    <t>H0561F</t>
  </si>
  <si>
    <t>2" DE DIÁMETRO</t>
  </si>
  <si>
    <t xml:space="preserve">SUMINISTRO E INSTALACION DE CODO DE 90° DE FoGo </t>
  </si>
  <si>
    <t>H056A6</t>
  </si>
  <si>
    <t>H056B6</t>
  </si>
  <si>
    <t>SUMINISTRO Y COLOCACION DE TUERCA UNION DE FIERRO GALVANIZADO POR...</t>
  </si>
  <si>
    <t>H056L6</t>
  </si>
  <si>
    <t>SUMINISTRO E INSTALACIÓN DE MARCO, CONTRAMARCO Y TAPA DE LÁMINA DE 1/4" DE ESPESOR DE 60 X 60 CM.  INCLUYE PINTURA, MATERIALES, MANO DE OBRA, FLETES Y MANIOBRAS LOCALES.  L.A.B. EN EL LUGAR DE LA OBRA</t>
  </si>
  <si>
    <t>H060L1</t>
  </si>
  <si>
    <t xml:space="preserve">50 MM (2") DE DIÁMETRO </t>
  </si>
  <si>
    <t>H013NA</t>
  </si>
  <si>
    <t>DE 51 MM ( 2" ) DE DIAMETRO</t>
  </si>
  <si>
    <t xml:space="preserve"> 4 ENTRADAS Y SALIDAS DE TANQUES DE ALMACENAMIENTO</t>
  </si>
  <si>
    <t>4 CERCOS DE PROTECCIÓN TANQUES PAD 5.00 X 5.00</t>
  </si>
  <si>
    <t>EQUIP/1</t>
  </si>
  <si>
    <t xml:space="preserve"> EQUIPO DE BOMBEO GALERIA</t>
  </si>
  <si>
    <t>PROTECCION EN GALERIA EXISTENTE</t>
  </si>
  <si>
    <t>A080</t>
  </si>
  <si>
    <t>EXCAVACIÓN A MANO PARA DESPLANTE DE ESTRUCTURAS, EN MATERIAL "A Y/O B", EN AGUA, AFLOJE Y EXTRACCIÓN DEL MATERIAL, AMACICE O LIMPIEZA DE PLANTILLA, TALUDES Y REMOCIÓN, ACARREO HASTA 10 METROS DENTRO DE LA MISMA Y TRASPALEOS VERTICALES PARA SU EXTRACCIÓN.</t>
  </si>
  <si>
    <t>A080A</t>
  </si>
  <si>
    <t>EXCAVACIÓN DE 0.00 A 10.00 METROS DE PROFUNDIDAD</t>
  </si>
  <si>
    <t>D080F</t>
  </si>
  <si>
    <t>SUMINISTRO Y COLOCACION DE ACERO DE REFUERZO DE FÝ=4200 KG/CM2</t>
  </si>
  <si>
    <t>D041</t>
  </si>
  <si>
    <t>SUMINISTRO E INSTALACION DE ESCALERA MARINA DE 10.00 ML CON 8 SOPORTES DE SOLERA DE 25 CM POR 1/4" DE ESPESOR.</t>
  </si>
  <si>
    <t>5061 00</t>
  </si>
  <si>
    <t>CIMBRA METALICA CIRCULAR PARA CARCAMO DE DE 3.00 MTS DE DIAMETRO INTERIOR Y 5.00 MTS DE ALTURA, INCLUYE FLETES, CIMBRADO, DESCIMBRADO Y TODOS LOS ELEMENTOS NECESARIOS PARA SU COLOCACION. PUESTA EN OBRA</t>
  </si>
  <si>
    <t>RELLENO CON MATERIAL PRODUCTO DE BANCO EN AREA ANULAR INCL.SELECCION DE LA MISMA Y COMPACTACION</t>
  </si>
  <si>
    <r>
      <t xml:space="preserve">SUMINISTRO Y COLOCACIÓN  DE TUBERIA DE ACERO DE 8" DE DIAMETRO  Y 1/4" DE ESPESOR PARA ADEME </t>
    </r>
    <r>
      <rPr>
        <b/>
        <u/>
        <sz val="9"/>
        <rFont val="Arial Narrow"/>
        <family val="2"/>
      </rPr>
      <t>RANURADO</t>
    </r>
    <r>
      <rPr>
        <sz val="9"/>
        <rFont val="Arial Narrow"/>
        <family val="2"/>
      </rPr>
      <t xml:space="preserve"> SOLDANDO LAS JUNTAS CON DOBLE ARCO ELÉCTRICO…</t>
    </r>
  </si>
  <si>
    <t>CASETA (MURO DE ACOMETIDA)</t>
  </si>
  <si>
    <t>ADECUACION DE INSTALACION ELECTRICA EN BAJA Y ALTA TENSION HASTA 100 MTS.  INCL. DERIVACION PARA SU CONEXIÓN , CABLES , EQUIPOS DE CONTROL , ACCESORIOS , HERRAJES , TUBERIAS CONDUIT , TRAMITE ANTE CFE PARA SU AUTORIZACION , FLETES Y MANIOBRAS LOCALES ASI COMO TODOS LOS MATERIALES NECESARIOS PARA SU  BUEN FUNCIONAMIENTO</t>
  </si>
  <si>
    <t>INSTALACION ELECTRICA</t>
  </si>
  <si>
    <r>
      <t>SUMINISTRO E INSTALACION DE EQUIPO DE BOMBEO  MARCA GROUNFUS O SIMILAR CAPAZ DE PROPORCIONAR UN GASTO DE</t>
    </r>
    <r>
      <rPr>
        <b/>
        <sz val="9"/>
        <rFont val="Arial Narrow"/>
        <family val="2"/>
      </rPr>
      <t xml:space="preserve"> 3.00 LPS</t>
    </r>
    <r>
      <rPr>
        <sz val="9"/>
        <rFont val="Arial Narrow"/>
        <family val="2"/>
      </rPr>
      <t xml:space="preserve">, VENCER UNA CARGA DINAMICA DE </t>
    </r>
    <r>
      <rPr>
        <b/>
        <sz val="9"/>
        <rFont val="Arial Narrow"/>
        <family val="2"/>
      </rPr>
      <t>150 M</t>
    </r>
    <r>
      <rPr>
        <sz val="9"/>
        <rFont val="Arial Narrow"/>
        <family val="2"/>
      </rPr>
      <t>, CON EFICIENCIA MINIMA DEL 90%, INCLUYE: 8 MTS DE COLUMNA CON TUBERIA DE FIERRO GALVANIZADO CED 40 CON COPLE DE 3" DE DIAMETRO, CABLE SUMERGIBLE TRES HILOS THW, SUBCONTROL INTERRUPTOR, ARRANCADOR, TUBERIA CONDUIT PG 3/4" DE DIAMETRO, BASE DE DESCARGA Y TODOS LOS ACCESORIOS NECESARIOS PARA LA PROTECCION, INSTALACION Y CORRECTO FUNCIONAMIENTO DEL EQUIPO</t>
    </r>
  </si>
  <si>
    <t>P.G</t>
  </si>
  <si>
    <t>TAMAZULA</t>
  </si>
  <si>
    <t>CONSTRUCCIÓN  DEL SISTEMA DE AGUA POTABLE: PROTECCION DE GALERIA FILTRATE VERTICAL EXISTENTE , EQUIPAMIENTO ELECTROMECANICO , INSTALACION ELECTRICA , DESCARGA HIDRAUILICA, ENTRADA Y SALIDA DE TANQUES, Y CERCOS DE PROTECCION.</t>
  </si>
  <si>
    <t>INSTALACIÓN Y SUMINISTRO DE VÁLVULAS ELIMINADORAS DE AIRE (150 PSI) CUERPO DE HIERRO GRIS ASTM-A 126 GRADO B FLOTADOR ACERO INOXIDABLE ASTM A240 Y PINTURA EPÓXICA, L.A.B. EN EL ALMACEN DE LA OBRA…</t>
  </si>
  <si>
    <t>LAS HIGUERITAS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</si>
</sst>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&quot;$&quot;\ #,##0.00"/>
    <numFmt numFmtId="166" formatCode="0000\ 00"/>
    <numFmt numFmtId="167" formatCode="0.0%"/>
  </numFmts>
  <fonts count="21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6"/>
      <name val="Arial Narrow"/>
      <family val="2"/>
    </font>
    <font>
      <b/>
      <sz val="9"/>
      <color theme="4" tint="-0.249977111117893"/>
      <name val="Arial Narrow"/>
      <family val="2"/>
    </font>
    <font>
      <b/>
      <sz val="5"/>
      <color rgb="FFFF0000"/>
      <name val="Arial Narrow"/>
      <family val="2"/>
    </font>
    <font>
      <vertAlign val="superscript"/>
      <sz val="9"/>
      <name val="Arial Narrow"/>
      <family val="2"/>
    </font>
    <font>
      <b/>
      <u/>
      <sz val="9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3" tint="0.59999389629810485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9"/>
      </patternFill>
    </fill>
    <fill>
      <patternFill patternType="solid">
        <fgColor theme="8" tint="0.79998168889431442"/>
        <bgColor indexed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</borders>
  <cellStyleXfs count="20">
    <xf numFmtId="0" fontId="0" fillId="0" borderId="0"/>
    <xf numFmtId="0" fontId="6" fillId="0" borderId="0"/>
    <xf numFmtId="164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9">
    <xf numFmtId="0" fontId="0" fillId="0" borderId="0" xfId="0"/>
    <xf numFmtId="0" fontId="6" fillId="0" borderId="0" xfId="1"/>
    <xf numFmtId="0" fontId="6" fillId="0" borderId="0" xfId="1" applyAlignment="1">
      <alignment horizontal="left"/>
    </xf>
    <xf numFmtId="0" fontId="7" fillId="0" borderId="1" xfId="1" applyFont="1" applyBorder="1"/>
    <xf numFmtId="0" fontId="7" fillId="0" borderId="2" xfId="1" applyFont="1" applyBorder="1"/>
    <xf numFmtId="0" fontId="7" fillId="0" borderId="0" xfId="1" applyFont="1"/>
    <xf numFmtId="0" fontId="14" fillId="3" borderId="0" xfId="3" applyFont="1" applyFill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4" fontId="14" fillId="0" borderId="0" xfId="0" applyNumberFormat="1" applyFont="1" applyAlignment="1">
      <alignment horizontal="center" vertical="top"/>
    </xf>
    <xf numFmtId="164" fontId="14" fillId="0" borderId="0" xfId="2" applyFont="1" applyAlignment="1">
      <alignment horizontal="center" vertical="top"/>
    </xf>
    <xf numFmtId="0" fontId="13" fillId="3" borderId="0" xfId="3" applyFont="1" applyFill="1" applyAlignment="1">
      <alignment horizontal="center" vertical="top" wrapText="1"/>
    </xf>
    <xf numFmtId="0" fontId="13" fillId="3" borderId="0" xfId="3" applyFont="1" applyFill="1" applyAlignment="1">
      <alignment horizontal="left" vertical="top" wrapText="1"/>
    </xf>
    <xf numFmtId="0" fontId="13" fillId="0" borderId="0" xfId="0" applyFont="1" applyAlignment="1">
      <alignment horizontal="center" vertical="top"/>
    </xf>
    <xf numFmtId="0" fontId="14" fillId="0" borderId="0" xfId="1" applyFont="1" applyAlignment="1">
      <alignment vertical="top"/>
    </xf>
    <xf numFmtId="0" fontId="11" fillId="4" borderId="0" xfId="1" applyFont="1" applyFill="1" applyAlignment="1">
      <alignment horizontal="left"/>
    </xf>
    <xf numFmtId="4" fontId="13" fillId="5" borderId="0" xfId="1" applyNumberFormat="1" applyFont="1" applyFill="1" applyAlignment="1">
      <alignment horizontal="left"/>
    </xf>
    <xf numFmtId="164" fontId="11" fillId="5" borderId="0" xfId="1" applyNumberFormat="1" applyFont="1" applyFill="1"/>
    <xf numFmtId="0" fontId="11" fillId="5" borderId="3" xfId="1" applyFont="1" applyFill="1" applyBorder="1"/>
    <xf numFmtId="164" fontId="13" fillId="5" borderId="0" xfId="1" applyNumberFormat="1" applyFont="1" applyFill="1" applyAlignment="1">
      <alignment horizontal="left"/>
    </xf>
    <xf numFmtId="0" fontId="14" fillId="0" borderId="5" xfId="1" applyFont="1" applyBorder="1"/>
    <xf numFmtId="0" fontId="14" fillId="0" borderId="5" xfId="1" applyFont="1" applyBorder="1" applyAlignment="1">
      <alignment vertical="top"/>
    </xf>
    <xf numFmtId="0" fontId="14" fillId="0" borderId="0" xfId="0" applyFont="1" applyAlignment="1">
      <alignment horizontal="center" vertical="top" wrapText="1"/>
    </xf>
    <xf numFmtId="0" fontId="14" fillId="0" borderId="0" xfId="1" applyFont="1" applyAlignment="1">
      <alignment wrapText="1"/>
    </xf>
    <xf numFmtId="0" fontId="13" fillId="6" borderId="0" xfId="3" applyFont="1" applyFill="1" applyAlignment="1">
      <alignment horizontal="center" vertical="top" wrapText="1"/>
    </xf>
    <xf numFmtId="0" fontId="7" fillId="0" borderId="6" xfId="1" applyFont="1" applyBorder="1"/>
    <xf numFmtId="164" fontId="7" fillId="0" borderId="6" xfId="1" applyNumberFormat="1" applyFont="1" applyBorder="1"/>
    <xf numFmtId="0" fontId="9" fillId="0" borderId="7" xfId="1" applyFont="1" applyBorder="1"/>
    <xf numFmtId="164" fontId="12" fillId="0" borderId="7" xfId="1" applyNumberFormat="1" applyFont="1" applyBorder="1"/>
    <xf numFmtId="0" fontId="18" fillId="5" borderId="3" xfId="1" applyFont="1" applyFill="1" applyBorder="1" applyAlignment="1">
      <alignment horizontal="center"/>
    </xf>
    <xf numFmtId="4" fontId="14" fillId="0" borderId="0" xfId="1" applyNumberFormat="1" applyFont="1"/>
    <xf numFmtId="0" fontId="14" fillId="0" borderId="0" xfId="1" applyFont="1"/>
    <xf numFmtId="0" fontId="13" fillId="3" borderId="0" xfId="3" applyFont="1" applyFill="1" applyAlignment="1">
      <alignment horizontal="left" vertical="top"/>
    </xf>
    <xf numFmtId="0" fontId="11" fillId="2" borderId="7" xfId="1" applyFont="1" applyFill="1" applyBorder="1" applyAlignment="1">
      <alignment horizontal="right" vertical="center"/>
    </xf>
    <xf numFmtId="164" fontId="13" fillId="5" borderId="0" xfId="1" applyNumberFormat="1" applyFont="1" applyFill="1" applyAlignment="1">
      <alignment horizontal="left" vertical="center"/>
    </xf>
    <xf numFmtId="0" fontId="14" fillId="0" borderId="0" xfId="1" applyFont="1" applyAlignment="1">
      <alignment vertical="center"/>
    </xf>
    <xf numFmtId="44" fontId="14" fillId="0" borderId="0" xfId="13" applyFont="1"/>
    <xf numFmtId="44" fontId="14" fillId="0" borderId="0" xfId="1" applyNumberFormat="1" applyFont="1"/>
    <xf numFmtId="0" fontId="14" fillId="4" borderId="0" xfId="0" applyFont="1" applyFill="1" applyAlignment="1">
      <alignment horizontal="center" vertical="top" wrapText="1"/>
    </xf>
    <xf numFmtId="44" fontId="14" fillId="4" borderId="0" xfId="13" applyFont="1" applyFill="1" applyBorder="1" applyAlignment="1">
      <alignment horizontal="center" vertical="top" wrapText="1"/>
    </xf>
    <xf numFmtId="44" fontId="14" fillId="0" borderId="0" xfId="13" applyFont="1" applyBorder="1" applyAlignment="1">
      <alignment horizontal="center" vertical="top" wrapText="1"/>
    </xf>
    <xf numFmtId="44" fontId="14" fillId="0" borderId="8" xfId="13" applyFont="1" applyBorder="1" applyAlignment="1">
      <alignment horizontal="center" vertical="top"/>
    </xf>
    <xf numFmtId="44" fontId="14" fillId="0" borderId="0" xfId="13" applyFont="1" applyBorder="1" applyAlignment="1">
      <alignment horizontal="center" vertical="top"/>
    </xf>
    <xf numFmtId="44" fontId="13" fillId="0" borderId="0" xfId="13" applyFont="1" applyBorder="1" applyAlignment="1">
      <alignment horizontal="center" vertical="top"/>
    </xf>
    <xf numFmtId="44" fontId="13" fillId="0" borderId="4" xfId="13" applyFont="1" applyBorder="1" applyAlignment="1">
      <alignment horizontal="center" vertical="top"/>
    </xf>
    <xf numFmtId="164" fontId="10" fillId="0" borderId="7" xfId="1" applyNumberFormat="1" applyFont="1" applyBorder="1"/>
    <xf numFmtId="0" fontId="11" fillId="2" borderId="0" xfId="1" applyFont="1" applyFill="1"/>
    <xf numFmtId="164" fontId="11" fillId="2" borderId="0" xfId="1" applyNumberFormat="1" applyFont="1" applyFill="1"/>
    <xf numFmtId="0" fontId="11" fillId="2" borderId="3" xfId="1" applyFont="1" applyFill="1" applyBorder="1"/>
    <xf numFmtId="4" fontId="13" fillId="0" borderId="0" xfId="0" applyNumberFormat="1" applyFont="1" applyAlignment="1">
      <alignment horizontal="right" vertical="top"/>
    </xf>
    <xf numFmtId="164" fontId="13" fillId="0" borderId="0" xfId="2" applyFont="1" applyAlignment="1">
      <alignment horizontal="right" vertical="top"/>
    </xf>
    <xf numFmtId="0" fontId="13" fillId="7" borderId="0" xfId="1" applyFont="1" applyFill="1" applyAlignment="1">
      <alignment horizontal="right"/>
    </xf>
    <xf numFmtId="0" fontId="13" fillId="7" borderId="0" xfId="1" applyFont="1" applyFill="1"/>
    <xf numFmtId="0" fontId="13" fillId="7" borderId="0" xfId="1" applyFont="1" applyFill="1" applyAlignment="1">
      <alignment horizontal="center"/>
    </xf>
    <xf numFmtId="0" fontId="13" fillId="8" borderId="9" xfId="1" applyFont="1" applyFill="1" applyBorder="1" applyAlignment="1">
      <alignment horizontal="center" vertical="center"/>
    </xf>
    <xf numFmtId="0" fontId="13" fillId="8" borderId="10" xfId="1" applyFont="1" applyFill="1" applyBorder="1" applyAlignment="1">
      <alignment horizontal="center" vertical="center"/>
    </xf>
    <xf numFmtId="164" fontId="13" fillId="8" borderId="10" xfId="1" applyNumberFormat="1" applyFont="1" applyFill="1" applyBorder="1" applyAlignment="1">
      <alignment horizontal="center" vertical="center"/>
    </xf>
    <xf numFmtId="164" fontId="13" fillId="8" borderId="11" xfId="1" applyNumberFormat="1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top"/>
    </xf>
    <xf numFmtId="44" fontId="14" fillId="4" borderId="0" xfId="13" applyFont="1" applyFill="1" applyBorder="1" applyAlignment="1">
      <alignment horizontal="center" vertical="top"/>
    </xf>
    <xf numFmtId="4" fontId="14" fillId="4" borderId="0" xfId="0" applyNumberFormat="1" applyFont="1" applyFill="1" applyAlignment="1">
      <alignment horizontal="center" vertical="top"/>
    </xf>
    <xf numFmtId="164" fontId="14" fillId="4" borderId="0" xfId="2" applyFont="1" applyFill="1" applyAlignment="1">
      <alignment horizontal="center" vertical="top"/>
    </xf>
    <xf numFmtId="0" fontId="13" fillId="5" borderId="0" xfId="3" applyFont="1" applyFill="1" applyAlignment="1">
      <alignment horizontal="left" vertical="top"/>
    </xf>
    <xf numFmtId="49" fontId="13" fillId="5" borderId="0" xfId="3" applyNumberFormat="1" applyFont="1" applyFill="1" applyAlignment="1">
      <alignment horizontal="left" vertical="top"/>
    </xf>
    <xf numFmtId="0" fontId="14" fillId="4" borderId="12" xfId="0" applyFont="1" applyFill="1" applyBorder="1" applyAlignment="1">
      <alignment horizontal="center" vertical="top"/>
    </xf>
    <xf numFmtId="0" fontId="17" fillId="5" borderId="13" xfId="1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top"/>
    </xf>
    <xf numFmtId="4" fontId="14" fillId="5" borderId="13" xfId="1" applyNumberFormat="1" applyFont="1" applyFill="1" applyBorder="1" applyAlignment="1">
      <alignment horizontal="center" vertical="top"/>
    </xf>
    <xf numFmtId="4" fontId="14" fillId="5" borderId="14" xfId="1" applyNumberFormat="1" applyFont="1" applyFill="1" applyBorder="1" applyAlignment="1">
      <alignment horizontal="center" vertical="top"/>
    </xf>
    <xf numFmtId="0" fontId="14" fillId="4" borderId="12" xfId="4" applyFont="1" applyFill="1" applyBorder="1" applyAlignment="1">
      <alignment horizontal="center" vertical="top"/>
    </xf>
    <xf numFmtId="0" fontId="17" fillId="5" borderId="13" xfId="1" applyFont="1" applyFill="1" applyBorder="1" applyAlignment="1">
      <alignment horizontal="center" vertical="center" wrapText="1"/>
    </xf>
    <xf numFmtId="0" fontId="14" fillId="4" borderId="13" xfId="4" applyFont="1" applyFill="1" applyBorder="1" applyAlignment="1">
      <alignment horizontal="center" vertical="top"/>
    </xf>
    <xf numFmtId="4" fontId="13" fillId="5" borderId="14" xfId="1" applyNumberFormat="1" applyFont="1" applyFill="1" applyBorder="1" applyAlignment="1">
      <alignment horizontal="center" vertical="center"/>
    </xf>
    <xf numFmtId="166" fontId="14" fillId="0" borderId="12" xfId="0" applyNumberFormat="1" applyFont="1" applyBorder="1" applyAlignment="1">
      <alignment horizontal="center" vertical="top"/>
    </xf>
    <xf numFmtId="0" fontId="14" fillId="0" borderId="13" xfId="0" applyFont="1" applyBorder="1" applyAlignment="1">
      <alignment horizontal="left" vertical="top" wrapText="1"/>
    </xf>
    <xf numFmtId="4" fontId="14" fillId="0" borderId="13" xfId="16" applyNumberFormat="1" applyFont="1" applyFill="1" applyBorder="1" applyAlignment="1">
      <alignment horizontal="center" vertical="top"/>
    </xf>
    <xf numFmtId="4" fontId="14" fillId="4" borderId="13" xfId="16" applyNumberFormat="1" applyFont="1" applyFill="1" applyBorder="1" applyAlignment="1">
      <alignment horizontal="center" vertical="top"/>
    </xf>
    <xf numFmtId="44" fontId="14" fillId="5" borderId="13" xfId="13" applyFont="1" applyFill="1" applyBorder="1" applyAlignment="1">
      <alignment horizontal="center" vertical="top"/>
    </xf>
    <xf numFmtId="44" fontId="14" fillId="3" borderId="14" xfId="13" applyFont="1" applyFill="1" applyBorder="1" applyAlignment="1">
      <alignment horizontal="center" vertical="top"/>
    </xf>
    <xf numFmtId="0" fontId="14" fillId="0" borderId="13" xfId="0" applyFont="1" applyBorder="1" applyAlignment="1">
      <alignment horizontal="justify" vertical="top" wrapText="1"/>
    </xf>
    <xf numFmtId="166" fontId="14" fillId="0" borderId="1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 wrapText="1"/>
    </xf>
    <xf numFmtId="4" fontId="14" fillId="0" borderId="13" xfId="16" applyNumberFormat="1" applyFont="1" applyFill="1" applyBorder="1" applyAlignment="1">
      <alignment horizontal="center" vertical="center"/>
    </xf>
    <xf numFmtId="4" fontId="14" fillId="4" borderId="13" xfId="16" applyNumberFormat="1" applyFont="1" applyFill="1" applyBorder="1" applyAlignment="1">
      <alignment horizontal="center" vertical="center"/>
    </xf>
    <xf numFmtId="44" fontId="13" fillId="5" borderId="14" xfId="13" applyFont="1" applyFill="1" applyBorder="1" applyAlignment="1">
      <alignment horizontal="center" vertical="center"/>
    </xf>
    <xf numFmtId="0" fontId="14" fillId="2" borderId="12" xfId="4" applyFont="1" applyFill="1" applyBorder="1" applyAlignment="1">
      <alignment horizontal="center" vertical="top"/>
    </xf>
    <xf numFmtId="0" fontId="14" fillId="2" borderId="13" xfId="4" applyFont="1" applyFill="1" applyBorder="1" applyAlignment="1">
      <alignment horizontal="center" vertical="top"/>
    </xf>
    <xf numFmtId="44" fontId="13" fillId="3" borderId="14" xfId="13" applyFont="1" applyFill="1" applyBorder="1" applyAlignment="1">
      <alignment horizontal="center" vertical="center"/>
    </xf>
    <xf numFmtId="0" fontId="14" fillId="4" borderId="12" xfId="4" applyFont="1" applyFill="1" applyBorder="1" applyAlignment="1">
      <alignment horizontal="center" vertical="center"/>
    </xf>
    <xf numFmtId="0" fontId="14" fillId="5" borderId="13" xfId="3" applyFont="1" applyFill="1" applyBorder="1" applyAlignment="1">
      <alignment horizontal="left" vertical="center" wrapText="1"/>
    </xf>
    <xf numFmtId="0" fontId="14" fillId="5" borderId="13" xfId="3" applyFont="1" applyFill="1" applyBorder="1" applyAlignment="1">
      <alignment horizontal="left" vertical="top" wrapText="1"/>
    </xf>
    <xf numFmtId="44" fontId="14" fillId="5" borderId="14" xfId="13" applyFont="1" applyFill="1" applyBorder="1" applyAlignment="1">
      <alignment horizontal="center" vertical="top"/>
    </xf>
    <xf numFmtId="0" fontId="14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 wrapText="1"/>
    </xf>
    <xf numFmtId="4" fontId="14" fillId="4" borderId="13" xfId="0" applyNumberFormat="1" applyFont="1" applyFill="1" applyBorder="1" applyAlignment="1">
      <alignment horizontal="center" vertical="center"/>
    </xf>
    <xf numFmtId="44" fontId="14" fillId="4" borderId="13" xfId="13" applyFont="1" applyFill="1" applyBorder="1" applyAlignment="1">
      <alignment horizontal="right" vertical="center"/>
    </xf>
    <xf numFmtId="44" fontId="14" fillId="4" borderId="14" xfId="13" applyFont="1" applyFill="1" applyBorder="1" applyAlignment="1">
      <alignment horizontal="right" vertical="center" wrapText="1"/>
    </xf>
    <xf numFmtId="0" fontId="14" fillId="4" borderId="13" xfId="0" applyFont="1" applyFill="1" applyBorder="1" applyAlignment="1">
      <alignment horizontal="justify" vertical="center"/>
    </xf>
    <xf numFmtId="4" fontId="14" fillId="4" borderId="13" xfId="0" applyNumberFormat="1" applyFont="1" applyFill="1" applyBorder="1" applyAlignment="1">
      <alignment horizontal="center" vertical="center" wrapText="1"/>
    </xf>
    <xf numFmtId="0" fontId="14" fillId="4" borderId="13" xfId="3" applyFont="1" applyFill="1" applyBorder="1" applyAlignment="1">
      <alignment vertical="center" wrapText="1"/>
    </xf>
    <xf numFmtId="164" fontId="14" fillId="4" borderId="13" xfId="2" applyFont="1" applyFill="1" applyBorder="1" applyAlignment="1">
      <alignment vertical="center"/>
    </xf>
    <xf numFmtId="0" fontId="14" fillId="5" borderId="13" xfId="3" applyFont="1" applyFill="1" applyBorder="1" applyAlignment="1">
      <alignment horizontal="justify" vertical="top" wrapText="1"/>
    </xf>
    <xf numFmtId="0" fontId="14" fillId="5" borderId="13" xfId="3" quotePrefix="1" applyFont="1" applyFill="1" applyBorder="1" applyAlignment="1">
      <alignment horizontal="left" vertical="top" wrapText="1"/>
    </xf>
    <xf numFmtId="0" fontId="17" fillId="4" borderId="12" xfId="0" applyFont="1" applyFill="1" applyBorder="1" applyAlignment="1">
      <alignment horizontal="center" vertical="top"/>
    </xf>
    <xf numFmtId="0" fontId="17" fillId="5" borderId="13" xfId="1" applyFont="1" applyFill="1" applyBorder="1" applyAlignment="1">
      <alignment vertical="center"/>
    </xf>
    <xf numFmtId="4" fontId="14" fillId="5" borderId="13" xfId="1" applyNumberFormat="1" applyFont="1" applyFill="1" applyBorder="1" applyAlignment="1">
      <alignment horizontal="center" vertical="center"/>
    </xf>
    <xf numFmtId="0" fontId="14" fillId="4" borderId="13" xfId="4" applyFont="1" applyFill="1" applyBorder="1" applyAlignment="1">
      <alignment horizontal="center" vertical="center"/>
    </xf>
    <xf numFmtId="44" fontId="14" fillId="4" borderId="13" xfId="13" applyFont="1" applyFill="1" applyBorder="1" applyAlignment="1">
      <alignment horizontal="center" vertical="center"/>
    </xf>
    <xf numFmtId="44" fontId="14" fillId="4" borderId="14" xfId="13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44" fontId="13" fillId="4" borderId="14" xfId="13" applyFont="1" applyFill="1" applyBorder="1" applyAlignment="1">
      <alignment horizontal="center" vertical="top"/>
    </xf>
    <xf numFmtId="0" fontId="14" fillId="4" borderId="13" xfId="0" applyFont="1" applyFill="1" applyBorder="1" applyAlignment="1">
      <alignment vertical="center" wrapText="1"/>
    </xf>
    <xf numFmtId="44" fontId="13" fillId="4" borderId="14" xfId="13" applyFont="1" applyFill="1" applyBorder="1" applyAlignment="1">
      <alignment horizontal="center" vertical="center"/>
    </xf>
    <xf numFmtId="2" fontId="14" fillId="4" borderId="12" xfId="0" applyNumberFormat="1" applyFont="1" applyFill="1" applyBorder="1" applyAlignment="1">
      <alignment horizontal="center" vertical="center"/>
    </xf>
    <xf numFmtId="2" fontId="14" fillId="4" borderId="13" xfId="0" applyNumberFormat="1" applyFont="1" applyFill="1" applyBorder="1" applyAlignment="1">
      <alignment horizontal="justify" vertical="center" wrapText="1"/>
    </xf>
    <xf numFmtId="2" fontId="14" fillId="4" borderId="13" xfId="0" applyNumberFormat="1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vertical="center"/>
    </xf>
    <xf numFmtId="0" fontId="14" fillId="4" borderId="12" xfId="0" applyFont="1" applyFill="1" applyBorder="1" applyAlignment="1">
      <alignment horizontal="center" vertical="center" wrapText="1"/>
    </xf>
    <xf numFmtId="49" fontId="17" fillId="5" borderId="13" xfId="1" applyNumberFormat="1" applyFont="1" applyFill="1" applyBorder="1" applyAlignment="1">
      <alignment horizontal="center" vertical="center"/>
    </xf>
    <xf numFmtId="4" fontId="14" fillId="4" borderId="13" xfId="1" applyNumberFormat="1" applyFont="1" applyFill="1" applyBorder="1" applyAlignment="1">
      <alignment horizontal="center" vertical="top"/>
    </xf>
    <xf numFmtId="44" fontId="14" fillId="4" borderId="13" xfId="13" applyFont="1" applyFill="1" applyBorder="1" applyAlignment="1">
      <alignment horizontal="center" vertical="top"/>
    </xf>
    <xf numFmtId="44" fontId="14" fillId="4" borderId="14" xfId="13" applyFont="1" applyFill="1" applyBorder="1" applyAlignment="1">
      <alignment horizontal="center" vertical="top"/>
    </xf>
    <xf numFmtId="44" fontId="13" fillId="4" borderId="13" xfId="13" applyFont="1" applyFill="1" applyBorder="1" applyAlignment="1">
      <alignment horizontal="center" vertical="top"/>
    </xf>
    <xf numFmtId="0" fontId="14" fillId="4" borderId="15" xfId="4" applyFont="1" applyFill="1" applyBorder="1" applyAlignment="1">
      <alignment horizontal="center" vertical="top"/>
    </xf>
    <xf numFmtId="0" fontId="14" fillId="5" borderId="16" xfId="3" applyFont="1" applyFill="1" applyBorder="1" applyAlignment="1">
      <alignment horizontal="left" vertical="top" wrapText="1"/>
    </xf>
    <xf numFmtId="0" fontId="14" fillId="4" borderId="16" xfId="4" applyFont="1" applyFill="1" applyBorder="1" applyAlignment="1">
      <alignment horizontal="center" vertical="top"/>
    </xf>
    <xf numFmtId="4" fontId="14" fillId="5" borderId="16" xfId="1" applyNumberFormat="1" applyFont="1" applyFill="1" applyBorder="1" applyAlignment="1">
      <alignment horizontal="center" vertical="top"/>
    </xf>
    <xf numFmtId="4" fontId="13" fillId="5" borderId="16" xfId="1" applyNumberFormat="1" applyFont="1" applyFill="1" applyBorder="1" applyAlignment="1">
      <alignment horizontal="center" vertical="center"/>
    </xf>
    <xf numFmtId="44" fontId="13" fillId="5" borderId="17" xfId="13" applyFont="1" applyFill="1" applyBorder="1" applyAlignment="1">
      <alignment horizontal="center" vertical="center"/>
    </xf>
    <xf numFmtId="44" fontId="13" fillId="9" borderId="13" xfId="13" applyFont="1" applyFill="1" applyBorder="1" applyAlignment="1">
      <alignment horizontal="center" vertical="center"/>
    </xf>
    <xf numFmtId="44" fontId="13" fillId="9" borderId="14" xfId="13" applyFont="1" applyFill="1" applyBorder="1" applyAlignment="1">
      <alignment horizontal="center" vertical="center"/>
    </xf>
    <xf numFmtId="165" fontId="13" fillId="9" borderId="13" xfId="16" applyNumberFormat="1" applyFont="1" applyFill="1" applyBorder="1" applyAlignment="1">
      <alignment horizontal="center" vertical="center" wrapText="1"/>
    </xf>
    <xf numFmtId="4" fontId="13" fillId="9" borderId="13" xfId="1" applyNumberFormat="1" applyFont="1" applyFill="1" applyBorder="1" applyAlignment="1">
      <alignment horizontal="center" vertical="center"/>
    </xf>
    <xf numFmtId="44" fontId="13" fillId="9" borderId="14" xfId="13" applyFont="1" applyFill="1" applyBorder="1" applyAlignment="1">
      <alignment horizontal="right" vertical="center" wrapText="1"/>
    </xf>
    <xf numFmtId="44" fontId="13" fillId="10" borderId="14" xfId="13" applyFont="1" applyFill="1" applyBorder="1" applyAlignment="1">
      <alignment horizontal="center" vertical="center"/>
    </xf>
    <xf numFmtId="44" fontId="13" fillId="9" borderId="13" xfId="13" applyFont="1" applyFill="1" applyBorder="1" applyAlignment="1">
      <alignment horizontal="center"/>
    </xf>
    <xf numFmtId="44" fontId="13" fillId="9" borderId="14" xfId="13" applyFont="1" applyFill="1" applyBorder="1" applyAlignment="1">
      <alignment horizontal="center"/>
    </xf>
    <xf numFmtId="4" fontId="13" fillId="9" borderId="13" xfId="0" applyNumberFormat="1" applyFont="1" applyFill="1" applyBorder="1" applyAlignment="1">
      <alignment horizontal="center"/>
    </xf>
    <xf numFmtId="0" fontId="13" fillId="5" borderId="0" xfId="3" applyFont="1" applyFill="1" applyAlignment="1">
      <alignment horizontal="left" vertical="top" wrapText="1"/>
    </xf>
    <xf numFmtId="44" fontId="14" fillId="0" borderId="0" xfId="1" applyNumberFormat="1" applyFont="1" applyAlignment="1">
      <alignment vertical="center"/>
    </xf>
    <xf numFmtId="44" fontId="14" fillId="0" borderId="13" xfId="13" applyFont="1" applyFill="1" applyBorder="1" applyAlignment="1">
      <alignment horizontal="center" vertical="top"/>
    </xf>
    <xf numFmtId="43" fontId="7" fillId="0" borderId="0" xfId="18" applyFont="1"/>
    <xf numFmtId="43" fontId="7" fillId="0" borderId="0" xfId="18" applyFont="1" applyAlignment="1">
      <alignment horizontal="center" vertical="top"/>
    </xf>
    <xf numFmtId="43" fontId="14" fillId="0" borderId="0" xfId="18" applyFont="1"/>
    <xf numFmtId="43" fontId="14" fillId="0" borderId="0" xfId="18" applyFont="1" applyAlignment="1">
      <alignment horizontal="center" vertical="top"/>
    </xf>
    <xf numFmtId="43" fontId="14" fillId="11" borderId="0" xfId="18" applyFont="1" applyFill="1"/>
    <xf numFmtId="43" fontId="14" fillId="0" borderId="0" xfId="18" applyFont="1" applyAlignment="1">
      <alignment vertical="center"/>
    </xf>
    <xf numFmtId="43" fontId="14" fillId="0" borderId="0" xfId="18" applyFont="1" applyAlignment="1">
      <alignment wrapText="1"/>
    </xf>
    <xf numFmtId="43" fontId="14" fillId="0" borderId="0" xfId="18" applyFont="1" applyAlignment="1">
      <alignment horizontal="center" vertical="top" wrapText="1"/>
    </xf>
    <xf numFmtId="43" fontId="13" fillId="7" borderId="0" xfId="18" applyFont="1" applyFill="1"/>
    <xf numFmtId="43" fontId="13" fillId="7" borderId="0" xfId="18" applyFont="1" applyFill="1" applyAlignment="1">
      <alignment horizontal="center" vertical="top"/>
    </xf>
    <xf numFmtId="43" fontId="6" fillId="0" borderId="0" xfId="18" applyFont="1"/>
    <xf numFmtId="43" fontId="6" fillId="0" borderId="0" xfId="18" applyFont="1" applyAlignment="1">
      <alignment horizontal="center" vertical="top"/>
    </xf>
    <xf numFmtId="44" fontId="14" fillId="0" borderId="13" xfId="13" applyFont="1" applyFill="1" applyBorder="1" applyAlignment="1" applyProtection="1">
      <alignment horizontal="right" vertical="center"/>
    </xf>
    <xf numFmtId="167" fontId="14" fillId="0" borderId="0" xfId="19" applyNumberFormat="1" applyFont="1"/>
    <xf numFmtId="44" fontId="13" fillId="0" borderId="0" xfId="1" applyNumberFormat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justify" vertical="top" wrapText="1"/>
    </xf>
    <xf numFmtId="0" fontId="15" fillId="0" borderId="7" xfId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15" fillId="0" borderId="3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8" fillId="0" borderId="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9" fillId="0" borderId="3" xfId="1" applyFont="1" applyBorder="1" applyAlignment="1">
      <alignment horizontal="center"/>
    </xf>
    <xf numFmtId="4" fontId="13" fillId="5" borderId="0" xfId="1" applyNumberFormat="1" applyFont="1" applyFill="1" applyAlignment="1">
      <alignment horizontal="left" vertical="center" wrapText="1"/>
    </xf>
    <xf numFmtId="4" fontId="13" fillId="5" borderId="3" xfId="1" applyNumberFormat="1" applyFont="1" applyFill="1" applyBorder="1" applyAlignment="1">
      <alignment horizontal="left" vertical="center" wrapText="1"/>
    </xf>
    <xf numFmtId="164" fontId="16" fillId="5" borderId="0" xfId="1" applyNumberFormat="1" applyFont="1" applyFill="1" applyAlignment="1">
      <alignment horizontal="right"/>
    </xf>
    <xf numFmtId="164" fontId="16" fillId="5" borderId="3" xfId="1" applyNumberFormat="1" applyFont="1" applyFill="1" applyBorder="1" applyAlignment="1">
      <alignment horizontal="right"/>
    </xf>
  </cellXfs>
  <cellStyles count="20">
    <cellStyle name="Millares" xfId="18" builtinId="3"/>
    <cellStyle name="Millares 2" xfId="16"/>
    <cellStyle name="Moneda" xfId="13" builtinId="4"/>
    <cellStyle name="Moneda 2" xfId="17"/>
    <cellStyle name="Normal" xfId="0" builtinId="0"/>
    <cellStyle name="Normal 14" xfId="5"/>
    <cellStyle name="Normal 15" xfId="6"/>
    <cellStyle name="Normal 16" xfId="7"/>
    <cellStyle name="Normal 2" xfId="10"/>
    <cellStyle name="Normal 2 2" xfId="15"/>
    <cellStyle name="Normal 2 254" xfId="12"/>
    <cellStyle name="Normal 2 3" xfId="14"/>
    <cellStyle name="Normal 5" xfId="8"/>
    <cellStyle name="Normal 6" xfId="9"/>
    <cellStyle name="Normal_Formato" xfId="1"/>
    <cellStyle name="Normal_JGPERODR" xfId="2"/>
    <cellStyle name="Normal_La Parrilla" xfId="3"/>
    <cellStyle name="Normal_Santa Rita de Casia" xfId="4"/>
    <cellStyle name="Porcentaje" xfId="19" builtinId="5"/>
    <cellStyle name="Porcentaje 2" xfId="11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49609</xdr:colOff>
      <xdr:row>0</xdr:row>
      <xdr:rowOff>29765</xdr:rowOff>
    </xdr:from>
    <xdr:to>
      <xdr:col>1</xdr:col>
      <xdr:colOff>426639</xdr:colOff>
      <xdr:row>5</xdr:row>
      <xdr:rowOff>68465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09" y="29765"/>
          <a:ext cx="1031874" cy="901903"/>
        </a:xfrm>
        <a:prstGeom prst="rect">
          <a:avLst/>
        </a:prstGeom>
      </xdr:spPr>
    </xdr:pic>
    <xdr:clientData/>
  </xdr:twoCellAnchor>
  <xdr:twoCellAnchor editAs="oneCell">
    <xdr:from>
      <xdr:col>4</xdr:col>
      <xdr:colOff>179767</xdr:colOff>
      <xdr:row>1</xdr:row>
      <xdr:rowOff>86898</xdr:rowOff>
    </xdr:from>
    <xdr:to>
      <xdr:col>5</xdr:col>
      <xdr:colOff>694531</xdr:colOff>
      <xdr:row>5</xdr:row>
      <xdr:rowOff>41144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8361" y="245648"/>
          <a:ext cx="1358123" cy="658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>
    <tabColor rgb="FF7030A0"/>
  </sheetPr>
  <dimension ref="A1:M652"/>
  <sheetViews>
    <sheetView showGridLines="0" tabSelected="1" view="pageBreakPreview" zoomScaleNormal="100" zoomScaleSheetLayoutView="100" workbookViewId="0">
      <selection activeCell="I208" sqref="I208"/>
    </sheetView>
  </sheetViews>
  <sheetFormatPr baseColWidth="10" defaultColWidth="12" defaultRowHeight="12.75" x14ac:dyDescent="0.2"/>
  <cols>
    <col min="1" max="1" width="11.5" style="1" customWidth="1"/>
    <col min="2" max="2" width="55.5" style="1" customWidth="1"/>
    <col min="3" max="3" width="11.5" style="1" customWidth="1"/>
    <col min="4" max="4" width="13.5" style="1" customWidth="1"/>
    <col min="5" max="5" width="14.83203125" style="1" customWidth="1"/>
    <col min="6" max="6" width="16.1640625" style="1" customWidth="1"/>
    <col min="7" max="7" width="12.5" style="150" customWidth="1"/>
    <col min="8" max="8" width="8.1640625" style="151" customWidth="1"/>
    <col min="9" max="10" width="12" style="1" customWidth="1"/>
    <col min="11" max="11" width="13.5" style="1" bestFit="1" customWidth="1"/>
    <col min="12" max="12" width="15" style="1" customWidth="1"/>
    <col min="13" max="13" width="12" style="1"/>
    <col min="14" max="14" width="13.5" style="1" bestFit="1" customWidth="1"/>
    <col min="15" max="16384" width="12" style="1"/>
  </cols>
  <sheetData>
    <row r="1" spans="1:8" s="5" customFormat="1" x14ac:dyDescent="0.2">
      <c r="A1" s="3"/>
      <c r="B1" s="24"/>
      <c r="C1" s="24"/>
      <c r="D1" s="25"/>
      <c r="E1" s="25"/>
      <c r="F1" s="4"/>
      <c r="G1" s="140"/>
      <c r="H1" s="141"/>
    </row>
    <row r="2" spans="1:8" s="5" customFormat="1" ht="20.25" x14ac:dyDescent="0.3">
      <c r="A2" s="157" t="s">
        <v>1</v>
      </c>
      <c r="B2" s="158"/>
      <c r="C2" s="158"/>
      <c r="D2" s="158"/>
      <c r="E2" s="158"/>
      <c r="F2" s="159"/>
      <c r="G2" s="140"/>
      <c r="H2" s="141"/>
    </row>
    <row r="3" spans="1:8" s="5" customFormat="1" ht="18" x14ac:dyDescent="0.25">
      <c r="A3" s="160" t="s">
        <v>8</v>
      </c>
      <c r="B3" s="161"/>
      <c r="C3" s="161"/>
      <c r="D3" s="161"/>
      <c r="E3" s="161"/>
      <c r="F3" s="162"/>
      <c r="G3" s="140"/>
      <c r="H3" s="141"/>
    </row>
    <row r="4" spans="1:8" s="5" customFormat="1" x14ac:dyDescent="0.2">
      <c r="A4" s="26"/>
      <c r="B4" s="163"/>
      <c r="C4" s="163"/>
      <c r="D4" s="163"/>
      <c r="E4" s="163"/>
      <c r="F4" s="164"/>
      <c r="G4" s="140"/>
      <c r="H4" s="141"/>
    </row>
    <row r="5" spans="1:8" s="5" customFormat="1" ht="4.5" customHeight="1" x14ac:dyDescent="0.25">
      <c r="A5" s="27"/>
      <c r="B5" s="15"/>
      <c r="C5" s="14"/>
      <c r="D5" s="15"/>
      <c r="E5" s="16"/>
      <c r="F5" s="17"/>
      <c r="G5" s="140"/>
      <c r="H5" s="141"/>
    </row>
    <row r="6" spans="1:8" s="5" customFormat="1" ht="55.5" customHeight="1" x14ac:dyDescent="0.2">
      <c r="A6" s="32" t="s">
        <v>11</v>
      </c>
      <c r="B6" s="165" t="s">
        <v>233</v>
      </c>
      <c r="C6" s="165"/>
      <c r="D6" s="165"/>
      <c r="E6" s="165"/>
      <c r="F6" s="166"/>
      <c r="G6" s="140"/>
      <c r="H6" s="141"/>
    </row>
    <row r="7" spans="1:8" s="5" customFormat="1" ht="12" customHeight="1" x14ac:dyDescent="0.2">
      <c r="A7" s="32" t="s">
        <v>12</v>
      </c>
      <c r="B7" s="33" t="s">
        <v>235</v>
      </c>
      <c r="C7" s="14"/>
      <c r="D7" s="167"/>
      <c r="E7" s="167"/>
      <c r="F7" s="168"/>
      <c r="G7" s="140"/>
      <c r="H7" s="141"/>
    </row>
    <row r="8" spans="1:8" s="5" customFormat="1" ht="12" customHeight="1" x14ac:dyDescent="0.25">
      <c r="A8" s="32" t="s">
        <v>13</v>
      </c>
      <c r="B8" s="33" t="s">
        <v>232</v>
      </c>
      <c r="C8" s="14"/>
      <c r="D8" s="18"/>
      <c r="E8" s="16"/>
      <c r="F8" s="28"/>
      <c r="G8" s="140"/>
      <c r="H8" s="141"/>
    </row>
    <row r="9" spans="1:8" s="5" customFormat="1" ht="2.1" customHeight="1" thickBot="1" x14ac:dyDescent="0.25">
      <c r="A9" s="44"/>
      <c r="B9" s="45"/>
      <c r="C9" s="45"/>
      <c r="D9" s="46"/>
      <c r="E9" s="46"/>
      <c r="F9" s="47"/>
      <c r="G9" s="140"/>
      <c r="H9" s="141"/>
    </row>
    <row r="10" spans="1:8" s="30" customFormat="1" ht="24" customHeight="1" thickBot="1" x14ac:dyDescent="0.3">
      <c r="A10" s="53" t="s">
        <v>2</v>
      </c>
      <c r="B10" s="54" t="s">
        <v>3</v>
      </c>
      <c r="C10" s="54" t="s">
        <v>4</v>
      </c>
      <c r="D10" s="55" t="s">
        <v>5</v>
      </c>
      <c r="E10" s="55" t="s">
        <v>6</v>
      </c>
      <c r="F10" s="56" t="s">
        <v>7</v>
      </c>
      <c r="G10" s="142"/>
      <c r="H10" s="143"/>
    </row>
    <row r="11" spans="1:8" s="30" customFormat="1" ht="13.5" customHeight="1" x14ac:dyDescent="0.25">
      <c r="A11" s="63"/>
      <c r="B11" s="64" t="s">
        <v>214</v>
      </c>
      <c r="C11" s="65"/>
      <c r="D11" s="66"/>
      <c r="E11" s="66"/>
      <c r="F11" s="67"/>
      <c r="G11" s="142"/>
      <c r="H11" s="143"/>
    </row>
    <row r="12" spans="1:8" s="30" customFormat="1" ht="13.5" customHeight="1" x14ac:dyDescent="0.25">
      <c r="A12" s="68"/>
      <c r="B12" s="69" t="s">
        <v>15</v>
      </c>
      <c r="C12" s="70"/>
      <c r="D12" s="66"/>
      <c r="E12" s="66"/>
      <c r="F12" s="71"/>
      <c r="G12" s="142"/>
      <c r="H12" s="143"/>
    </row>
    <row r="13" spans="1:8" s="30" customFormat="1" ht="13.5" customHeight="1" x14ac:dyDescent="0.25">
      <c r="A13" s="72" t="s">
        <v>18</v>
      </c>
      <c r="B13" s="73" t="s">
        <v>179</v>
      </c>
      <c r="C13" s="74" t="s">
        <v>20</v>
      </c>
      <c r="D13" s="75">
        <v>7.06</v>
      </c>
      <c r="E13" s="76"/>
      <c r="F13" s="77">
        <f>ROUND(D13*E13,2)</f>
        <v>0</v>
      </c>
      <c r="G13" s="142"/>
      <c r="H13" s="143"/>
    </row>
    <row r="14" spans="1:8" s="30" customFormat="1" ht="81.75" customHeight="1" x14ac:dyDescent="0.25">
      <c r="A14" s="72" t="s">
        <v>215</v>
      </c>
      <c r="B14" s="78" t="s">
        <v>216</v>
      </c>
      <c r="C14" s="74"/>
      <c r="D14" s="75"/>
      <c r="E14" s="76"/>
      <c r="F14" s="77"/>
      <c r="G14" s="142"/>
      <c r="H14" s="143"/>
    </row>
    <row r="15" spans="1:8" s="30" customFormat="1" ht="29.25" customHeight="1" x14ac:dyDescent="0.25">
      <c r="A15" s="72" t="s">
        <v>217</v>
      </c>
      <c r="B15" s="78" t="s">
        <v>218</v>
      </c>
      <c r="C15" s="74" t="s">
        <v>21</v>
      </c>
      <c r="D15" s="75">
        <v>7.06</v>
      </c>
      <c r="E15" s="139"/>
      <c r="F15" s="77">
        <f>ROUND(D15*E15,2)</f>
        <v>0</v>
      </c>
      <c r="G15" s="142">
        <f>E15*1.12</f>
        <v>0</v>
      </c>
      <c r="H15" s="143"/>
    </row>
    <row r="16" spans="1:8" s="30" customFormat="1" ht="64.5" customHeight="1" x14ac:dyDescent="0.25">
      <c r="A16" s="72" t="s">
        <v>30</v>
      </c>
      <c r="B16" s="78" t="s">
        <v>31</v>
      </c>
      <c r="C16" s="74"/>
      <c r="D16" s="75"/>
      <c r="E16" s="76"/>
      <c r="F16" s="77"/>
      <c r="G16" s="142">
        <f t="shared" ref="G16:G21" si="0">E16*1.12</f>
        <v>0</v>
      </c>
      <c r="H16" s="143"/>
    </row>
    <row r="17" spans="1:8" s="30" customFormat="1" ht="27" customHeight="1" x14ac:dyDescent="0.25">
      <c r="A17" s="72" t="s">
        <v>127</v>
      </c>
      <c r="B17" s="78" t="s">
        <v>128</v>
      </c>
      <c r="C17" s="74" t="s">
        <v>20</v>
      </c>
      <c r="D17" s="75">
        <v>9</v>
      </c>
      <c r="E17" s="76"/>
      <c r="F17" s="77">
        <f>ROUND(D17*E17,2)</f>
        <v>0</v>
      </c>
      <c r="G17" s="142">
        <f t="shared" si="0"/>
        <v>0</v>
      </c>
      <c r="H17" s="143"/>
    </row>
    <row r="18" spans="1:8" s="30" customFormat="1" ht="80.25" customHeight="1" x14ac:dyDescent="0.25">
      <c r="A18" s="72" t="s">
        <v>219</v>
      </c>
      <c r="B18" s="78" t="s">
        <v>224</v>
      </c>
      <c r="C18" s="74" t="s">
        <v>136</v>
      </c>
      <c r="D18" s="75">
        <v>1</v>
      </c>
      <c r="E18" s="139"/>
      <c r="F18" s="77">
        <f>ROUND(D18*E18,2)</f>
        <v>0</v>
      </c>
      <c r="G18" s="142">
        <f t="shared" si="0"/>
        <v>0</v>
      </c>
      <c r="H18" s="143"/>
    </row>
    <row r="19" spans="1:8" s="30" customFormat="1" ht="13.5" customHeight="1" x14ac:dyDescent="0.25">
      <c r="A19" s="79"/>
      <c r="B19" s="80"/>
      <c r="C19" s="81"/>
      <c r="D19" s="82"/>
      <c r="E19" s="128" t="s">
        <v>15</v>
      </c>
      <c r="F19" s="129">
        <f>SUM(F13:F18)</f>
        <v>0</v>
      </c>
      <c r="G19" s="142">
        <f t="shared" si="0"/>
        <v>0</v>
      </c>
      <c r="H19" s="143"/>
    </row>
    <row r="20" spans="1:8" s="30" customFormat="1" ht="13.5" customHeight="1" x14ac:dyDescent="0.25">
      <c r="A20" s="84"/>
      <c r="B20" s="69" t="s">
        <v>16</v>
      </c>
      <c r="C20" s="85"/>
      <c r="D20" s="66"/>
      <c r="E20" s="76"/>
      <c r="F20" s="86"/>
      <c r="G20" s="142">
        <f t="shared" si="0"/>
        <v>0</v>
      </c>
      <c r="H20" s="143"/>
    </row>
    <row r="21" spans="1:8" s="30" customFormat="1" ht="78" customHeight="1" x14ac:dyDescent="0.25">
      <c r="A21" s="72" t="s">
        <v>55</v>
      </c>
      <c r="B21" s="78" t="s">
        <v>56</v>
      </c>
      <c r="C21" s="74" t="s">
        <v>21</v>
      </c>
      <c r="D21" s="75">
        <v>8.8800000000000008</v>
      </c>
      <c r="E21" s="76"/>
      <c r="F21" s="77">
        <f>ROUND(D21*E21,2)</f>
        <v>0</v>
      </c>
      <c r="G21" s="142">
        <f t="shared" si="0"/>
        <v>0</v>
      </c>
      <c r="H21" s="143"/>
    </row>
    <row r="22" spans="1:8" s="30" customFormat="1" ht="13.5" customHeight="1" x14ac:dyDescent="0.25">
      <c r="A22" s="72" t="s">
        <v>133</v>
      </c>
      <c r="B22" s="73" t="s">
        <v>134</v>
      </c>
      <c r="C22" s="74"/>
      <c r="D22" s="75"/>
      <c r="E22" s="76"/>
      <c r="F22" s="77"/>
      <c r="G22" s="142"/>
      <c r="H22" s="143"/>
    </row>
    <row r="23" spans="1:8" s="30" customFormat="1" ht="28.5" customHeight="1" x14ac:dyDescent="0.25">
      <c r="A23" s="72" t="s">
        <v>59</v>
      </c>
      <c r="B23" s="78" t="s">
        <v>220</v>
      </c>
      <c r="C23" s="74" t="s">
        <v>142</v>
      </c>
      <c r="D23" s="75">
        <v>608.23</v>
      </c>
      <c r="E23" s="76"/>
      <c r="F23" s="77">
        <f>ROUND(D23*E23,2)</f>
        <v>0</v>
      </c>
      <c r="G23" s="142"/>
      <c r="H23" s="143"/>
    </row>
    <row r="24" spans="1:8" s="30" customFormat="1" ht="45" customHeight="1" x14ac:dyDescent="0.25">
      <c r="A24" s="72" t="s">
        <v>221</v>
      </c>
      <c r="B24" s="78" t="s">
        <v>222</v>
      </c>
      <c r="C24" s="74" t="s">
        <v>23</v>
      </c>
      <c r="D24" s="75">
        <v>5</v>
      </c>
      <c r="E24" s="76"/>
      <c r="F24" s="77">
        <f>ROUND(D24*E24,2)</f>
        <v>0</v>
      </c>
      <c r="G24" s="142"/>
      <c r="H24" s="143"/>
    </row>
    <row r="25" spans="1:8" s="30" customFormat="1" ht="54" customHeight="1" x14ac:dyDescent="0.25">
      <c r="A25" s="72" t="s">
        <v>223</v>
      </c>
      <c r="B25" s="78" t="s">
        <v>226</v>
      </c>
      <c r="C25" s="74" t="s">
        <v>23</v>
      </c>
      <c r="D25" s="75">
        <v>10</v>
      </c>
      <c r="E25" s="139"/>
      <c r="F25" s="77">
        <f>ROUND(D25*E25,2)</f>
        <v>0</v>
      </c>
      <c r="G25" s="142"/>
      <c r="H25" s="143"/>
    </row>
    <row r="26" spans="1:8" s="30" customFormat="1" ht="41.25" customHeight="1" x14ac:dyDescent="0.25">
      <c r="A26" s="72" t="s">
        <v>24</v>
      </c>
      <c r="B26" s="78" t="s">
        <v>225</v>
      </c>
      <c r="C26" s="74" t="s">
        <v>21</v>
      </c>
      <c r="D26" s="75">
        <v>8.85</v>
      </c>
      <c r="E26" s="139"/>
      <c r="F26" s="77">
        <f>D26*E26</f>
        <v>0</v>
      </c>
      <c r="G26" s="142"/>
      <c r="H26" s="143"/>
    </row>
    <row r="27" spans="1:8" s="30" customFormat="1" ht="13.5" customHeight="1" x14ac:dyDescent="0.25">
      <c r="A27" s="79"/>
      <c r="B27" s="80"/>
      <c r="C27" s="81"/>
      <c r="D27" s="82"/>
      <c r="E27" s="130" t="s">
        <v>16</v>
      </c>
      <c r="F27" s="129">
        <f>SUM(F21:F26)</f>
        <v>0</v>
      </c>
      <c r="G27" s="144"/>
      <c r="H27" s="143"/>
    </row>
    <row r="28" spans="1:8" s="30" customFormat="1" ht="14.45" customHeight="1" x14ac:dyDescent="0.25">
      <c r="A28" s="68"/>
      <c r="B28" s="64" t="s">
        <v>213</v>
      </c>
      <c r="C28" s="70"/>
      <c r="D28" s="66"/>
      <c r="E28" s="66"/>
      <c r="F28" s="67"/>
      <c r="G28" s="142"/>
      <c r="H28" s="143"/>
    </row>
    <row r="29" spans="1:8" s="30" customFormat="1" ht="14.25" customHeight="1" x14ac:dyDescent="0.25">
      <c r="A29" s="68"/>
      <c r="B29" s="64" t="s">
        <v>16</v>
      </c>
      <c r="C29" s="70"/>
      <c r="D29" s="66"/>
      <c r="E29" s="66"/>
      <c r="F29" s="67"/>
      <c r="G29" s="142"/>
      <c r="H29" s="143"/>
    </row>
    <row r="30" spans="1:8" s="30" customFormat="1" ht="159" customHeight="1" x14ac:dyDescent="0.25">
      <c r="A30" s="68" t="s">
        <v>212</v>
      </c>
      <c r="B30" s="78" t="s">
        <v>230</v>
      </c>
      <c r="C30" s="74" t="s">
        <v>25</v>
      </c>
      <c r="D30" s="75">
        <v>1</v>
      </c>
      <c r="E30" s="139"/>
      <c r="F30" s="77">
        <f>ROUND(D30*E30,2)</f>
        <v>0</v>
      </c>
      <c r="G30" s="142"/>
      <c r="H30" s="143"/>
    </row>
    <row r="31" spans="1:8" s="34" customFormat="1" ht="18" customHeight="1" x14ac:dyDescent="0.15">
      <c r="A31" s="87"/>
      <c r="B31" s="88"/>
      <c r="C31" s="74"/>
      <c r="D31" s="75"/>
      <c r="E31" s="130" t="s">
        <v>16</v>
      </c>
      <c r="F31" s="129">
        <f>SUM(F29:F30)</f>
        <v>0</v>
      </c>
      <c r="G31" s="145"/>
      <c r="H31" s="143"/>
    </row>
    <row r="32" spans="1:8" s="34" customFormat="1" ht="18" customHeight="1" x14ac:dyDescent="0.15">
      <c r="A32" s="68"/>
      <c r="B32" s="64" t="s">
        <v>227</v>
      </c>
      <c r="C32" s="70"/>
      <c r="D32" s="66"/>
      <c r="E32" s="66"/>
      <c r="F32" s="71"/>
      <c r="G32" s="145"/>
      <c r="H32" s="143"/>
    </row>
    <row r="33" spans="1:11" s="34" customFormat="1" ht="18" customHeight="1" x14ac:dyDescent="0.15">
      <c r="A33" s="68"/>
      <c r="B33" s="64" t="s">
        <v>15</v>
      </c>
      <c r="C33" s="70"/>
      <c r="D33" s="66"/>
      <c r="E33" s="66"/>
      <c r="F33" s="71"/>
      <c r="G33" s="145"/>
      <c r="H33" s="143"/>
    </row>
    <row r="34" spans="1:11" s="34" customFormat="1" ht="87.75" customHeight="1" x14ac:dyDescent="0.15">
      <c r="A34" s="68" t="s">
        <v>121</v>
      </c>
      <c r="B34" s="89" t="s">
        <v>122</v>
      </c>
      <c r="C34" s="70"/>
      <c r="D34" s="66"/>
      <c r="E34" s="76"/>
      <c r="F34" s="83"/>
      <c r="G34" s="145"/>
      <c r="H34" s="143"/>
    </row>
    <row r="35" spans="1:11" s="34" customFormat="1" ht="18" customHeight="1" x14ac:dyDescent="0.15">
      <c r="A35" s="68" t="s">
        <v>123</v>
      </c>
      <c r="B35" s="89" t="s">
        <v>124</v>
      </c>
      <c r="C35" s="70" t="s">
        <v>20</v>
      </c>
      <c r="D35" s="66">
        <v>7.92</v>
      </c>
      <c r="E35" s="76"/>
      <c r="F35" s="90">
        <f>ROUND(D35*E35,2)</f>
        <v>0</v>
      </c>
      <c r="G35" s="145">
        <f>E35*1.34</f>
        <v>0</v>
      </c>
      <c r="H35" s="143"/>
    </row>
    <row r="36" spans="1:11" s="34" customFormat="1" ht="59.25" customHeight="1" x14ac:dyDescent="0.15">
      <c r="A36" s="68" t="s">
        <v>30</v>
      </c>
      <c r="B36" s="89" t="s">
        <v>31</v>
      </c>
      <c r="C36" s="70"/>
      <c r="D36" s="66"/>
      <c r="E36" s="76"/>
      <c r="F36" s="83"/>
      <c r="G36" s="145"/>
      <c r="H36" s="143"/>
    </row>
    <row r="37" spans="1:11" s="34" customFormat="1" ht="18" customHeight="1" x14ac:dyDescent="0.15">
      <c r="A37" s="68" t="s">
        <v>125</v>
      </c>
      <c r="B37" s="89" t="s">
        <v>126</v>
      </c>
      <c r="C37" s="70" t="s">
        <v>20</v>
      </c>
      <c r="D37" s="66">
        <v>6.12</v>
      </c>
      <c r="E37" s="76"/>
      <c r="F37" s="90">
        <f>ROUND(D37*E37,2)</f>
        <v>0</v>
      </c>
      <c r="G37" s="145">
        <f>E37*1.12</f>
        <v>0</v>
      </c>
      <c r="H37" s="143"/>
    </row>
    <row r="38" spans="1:11" s="34" customFormat="1" ht="36" customHeight="1" x14ac:dyDescent="0.15">
      <c r="A38" s="68" t="s">
        <v>127</v>
      </c>
      <c r="B38" s="89" t="s">
        <v>128</v>
      </c>
      <c r="C38" s="70" t="s">
        <v>20</v>
      </c>
      <c r="D38" s="66">
        <v>6.15</v>
      </c>
      <c r="E38" s="76"/>
      <c r="F38" s="90">
        <f>ROUND(D38*E38,2)</f>
        <v>0</v>
      </c>
      <c r="G38" s="145"/>
      <c r="H38" s="143"/>
    </row>
    <row r="39" spans="1:11" s="34" customFormat="1" ht="33.75" customHeight="1" x14ac:dyDescent="0.15">
      <c r="A39" s="68" t="s">
        <v>129</v>
      </c>
      <c r="B39" s="89" t="s">
        <v>130</v>
      </c>
      <c r="C39" s="70"/>
      <c r="D39" s="66"/>
      <c r="E39" s="76"/>
      <c r="F39" s="83"/>
      <c r="G39" s="145"/>
      <c r="H39" s="143"/>
    </row>
    <row r="40" spans="1:11" s="34" customFormat="1" ht="58.5" customHeight="1" x14ac:dyDescent="0.15">
      <c r="A40" s="68" t="s">
        <v>131</v>
      </c>
      <c r="B40" s="89" t="s">
        <v>132</v>
      </c>
      <c r="C40" s="70" t="s">
        <v>20</v>
      </c>
      <c r="D40" s="66">
        <v>2.76</v>
      </c>
      <c r="E40" s="76"/>
      <c r="F40" s="90">
        <f>ROUND(D40*E40,2)</f>
        <v>0</v>
      </c>
      <c r="G40" s="145">
        <f>E40*1.34</f>
        <v>0</v>
      </c>
      <c r="H40" s="143"/>
    </row>
    <row r="41" spans="1:11" s="34" customFormat="1" ht="18" customHeight="1" x14ac:dyDescent="0.15">
      <c r="A41" s="68"/>
      <c r="B41" s="89"/>
      <c r="C41" s="70"/>
      <c r="D41" s="66"/>
      <c r="E41" s="131" t="s">
        <v>15</v>
      </c>
      <c r="F41" s="129">
        <f>SUM(F32:F40)</f>
        <v>0</v>
      </c>
      <c r="G41" s="145"/>
      <c r="H41" s="143"/>
    </row>
    <row r="42" spans="1:11" s="34" customFormat="1" ht="18" customHeight="1" x14ac:dyDescent="0.15">
      <c r="A42" s="68"/>
      <c r="B42" s="64" t="s">
        <v>16</v>
      </c>
      <c r="C42" s="70"/>
      <c r="D42" s="66"/>
      <c r="E42" s="66"/>
      <c r="F42" s="71"/>
      <c r="G42" s="145"/>
      <c r="H42" s="143"/>
    </row>
    <row r="43" spans="1:11" s="34" customFormat="1" ht="71.25" customHeight="1" x14ac:dyDescent="0.15">
      <c r="A43" s="68" t="s">
        <v>55</v>
      </c>
      <c r="B43" s="89" t="s">
        <v>56</v>
      </c>
      <c r="C43" s="70"/>
      <c r="D43" s="66"/>
      <c r="E43" s="66"/>
      <c r="F43" s="71"/>
      <c r="G43" s="145"/>
      <c r="H43" s="143"/>
    </row>
    <row r="44" spans="1:11" s="34" customFormat="1" ht="18" customHeight="1" x14ac:dyDescent="0.15">
      <c r="A44" s="68" t="s">
        <v>133</v>
      </c>
      <c r="B44" s="89" t="s">
        <v>134</v>
      </c>
      <c r="C44" s="70" t="s">
        <v>21</v>
      </c>
      <c r="D44" s="66">
        <v>0.75</v>
      </c>
      <c r="E44" s="76"/>
      <c r="F44" s="90">
        <f>ROUND(D44*E44,2)</f>
        <v>0</v>
      </c>
      <c r="G44" s="145"/>
      <c r="H44" s="143"/>
      <c r="K44" s="138"/>
    </row>
    <row r="45" spans="1:11" s="34" customFormat="1" ht="58.5" customHeight="1" x14ac:dyDescent="0.15">
      <c r="A45" s="68" t="s">
        <v>59</v>
      </c>
      <c r="B45" s="89" t="s">
        <v>60</v>
      </c>
      <c r="C45" s="70"/>
      <c r="D45" s="66"/>
      <c r="E45" s="76"/>
      <c r="F45" s="83"/>
      <c r="G45" s="145"/>
      <c r="H45" s="143"/>
    </row>
    <row r="46" spans="1:11" s="34" customFormat="1" ht="17.25" customHeight="1" x14ac:dyDescent="0.15">
      <c r="A46" s="68" t="s">
        <v>140</v>
      </c>
      <c r="B46" s="89" t="s">
        <v>141</v>
      </c>
      <c r="C46" s="70" t="s">
        <v>142</v>
      </c>
      <c r="D46" s="66">
        <v>100.51</v>
      </c>
      <c r="E46" s="76"/>
      <c r="F46" s="90">
        <f>ROUND(D46*E46,2)</f>
        <v>0</v>
      </c>
      <c r="G46" s="145"/>
      <c r="H46" s="143"/>
    </row>
    <row r="47" spans="1:11" s="34" customFormat="1" ht="80.25" customHeight="1" x14ac:dyDescent="0.15">
      <c r="A47" s="68" t="s">
        <v>143</v>
      </c>
      <c r="B47" s="89" t="s">
        <v>144</v>
      </c>
      <c r="C47" s="70"/>
      <c r="D47" s="66"/>
      <c r="E47" s="76"/>
      <c r="F47" s="83"/>
      <c r="G47" s="145"/>
      <c r="H47" s="143"/>
    </row>
    <row r="48" spans="1:11" s="34" customFormat="1" ht="33" customHeight="1" x14ac:dyDescent="0.15">
      <c r="A48" s="68" t="s">
        <v>145</v>
      </c>
      <c r="B48" s="89" t="s">
        <v>146</v>
      </c>
      <c r="C48" s="70" t="s">
        <v>20</v>
      </c>
      <c r="D48" s="66">
        <v>15.12</v>
      </c>
      <c r="E48" s="76"/>
      <c r="F48" s="90">
        <f>ROUND(D48*E48,2)</f>
        <v>0</v>
      </c>
      <c r="G48" s="145">
        <f>E48*1.34</f>
        <v>0</v>
      </c>
      <c r="H48" s="143"/>
    </row>
    <row r="49" spans="1:8" s="34" customFormat="1" ht="74.25" customHeight="1" x14ac:dyDescent="0.15">
      <c r="A49" s="68" t="s">
        <v>147</v>
      </c>
      <c r="B49" s="89" t="s">
        <v>148</v>
      </c>
      <c r="C49" s="70"/>
      <c r="D49" s="66"/>
      <c r="E49" s="76"/>
      <c r="F49" s="83"/>
      <c r="G49" s="145">
        <f t="shared" ref="G49:G56" si="1">E49*1.34</f>
        <v>0</v>
      </c>
      <c r="H49" s="143"/>
    </row>
    <row r="50" spans="1:8" s="34" customFormat="1" ht="33" customHeight="1" x14ac:dyDescent="0.15">
      <c r="A50" s="68" t="s">
        <v>149</v>
      </c>
      <c r="B50" s="89" t="s">
        <v>150</v>
      </c>
      <c r="C50" s="70" t="s">
        <v>20</v>
      </c>
      <c r="D50" s="66">
        <v>1.38</v>
      </c>
      <c r="E50" s="76"/>
      <c r="F50" s="90">
        <f>ROUND(D50*E50,2)</f>
        <v>0</v>
      </c>
      <c r="G50" s="145">
        <f t="shared" si="1"/>
        <v>0</v>
      </c>
      <c r="H50" s="143"/>
    </row>
    <row r="51" spans="1:8" s="34" customFormat="1" ht="18" customHeight="1" x14ac:dyDescent="0.15">
      <c r="A51" s="68" t="s">
        <v>151</v>
      </c>
      <c r="B51" s="89" t="s">
        <v>152</v>
      </c>
      <c r="C51" s="70"/>
      <c r="D51" s="66"/>
      <c r="E51" s="76"/>
      <c r="F51" s="83"/>
      <c r="G51" s="145">
        <f t="shared" si="1"/>
        <v>0</v>
      </c>
      <c r="H51" s="143"/>
    </row>
    <row r="52" spans="1:8" s="34" customFormat="1" ht="18" customHeight="1" x14ac:dyDescent="0.15">
      <c r="A52" s="68" t="s">
        <v>153</v>
      </c>
      <c r="B52" s="89" t="s">
        <v>154</v>
      </c>
      <c r="C52" s="70" t="s">
        <v>20</v>
      </c>
      <c r="D52" s="66">
        <v>15.12</v>
      </c>
      <c r="E52" s="76"/>
      <c r="F52" s="90">
        <f>ROUND(D52*E52,2)</f>
        <v>0</v>
      </c>
      <c r="G52" s="145">
        <f t="shared" si="1"/>
        <v>0</v>
      </c>
      <c r="H52" s="143"/>
    </row>
    <row r="53" spans="1:8" s="34" customFormat="1" ht="18" customHeight="1" x14ac:dyDescent="0.15">
      <c r="A53" s="68" t="s">
        <v>155</v>
      </c>
      <c r="B53" s="89" t="s">
        <v>156</v>
      </c>
      <c r="C53" s="70" t="s">
        <v>20</v>
      </c>
      <c r="D53" s="66">
        <v>4.42</v>
      </c>
      <c r="E53" s="76"/>
      <c r="F53" s="90">
        <f>ROUND(D53*E53,2)</f>
        <v>0</v>
      </c>
      <c r="G53" s="145">
        <f t="shared" si="1"/>
        <v>0</v>
      </c>
      <c r="H53" s="143"/>
    </row>
    <row r="54" spans="1:8" s="34" customFormat="1" ht="18" customHeight="1" x14ac:dyDescent="0.15">
      <c r="A54" s="68" t="s">
        <v>157</v>
      </c>
      <c r="B54" s="89" t="s">
        <v>158</v>
      </c>
      <c r="C54" s="70" t="s">
        <v>136</v>
      </c>
      <c r="D54" s="66">
        <v>1</v>
      </c>
      <c r="E54" s="139"/>
      <c r="F54" s="90">
        <f>ROUND(D54*E54,2)</f>
        <v>0</v>
      </c>
      <c r="G54" s="145">
        <f t="shared" si="1"/>
        <v>0</v>
      </c>
      <c r="H54" s="143"/>
    </row>
    <row r="55" spans="1:8" s="34" customFormat="1" ht="18" customHeight="1" x14ac:dyDescent="0.15">
      <c r="A55" s="68" t="s">
        <v>159</v>
      </c>
      <c r="B55" s="89" t="s">
        <v>160</v>
      </c>
      <c r="C55" s="70"/>
      <c r="D55" s="66"/>
      <c r="E55" s="76"/>
      <c r="F55" s="83"/>
      <c r="G55" s="145">
        <f t="shared" si="1"/>
        <v>0</v>
      </c>
      <c r="H55" s="143"/>
    </row>
    <row r="56" spans="1:8" s="34" customFormat="1" ht="59.25" customHeight="1" x14ac:dyDescent="0.15">
      <c r="A56" s="68" t="s">
        <v>161</v>
      </c>
      <c r="B56" s="89" t="s">
        <v>162</v>
      </c>
      <c r="C56" s="70" t="s">
        <v>163</v>
      </c>
      <c r="D56" s="66">
        <v>2</v>
      </c>
      <c r="E56" s="76"/>
      <c r="F56" s="90">
        <f>ROUND(D56*E56,2)</f>
        <v>0</v>
      </c>
      <c r="G56" s="145">
        <f t="shared" si="1"/>
        <v>0</v>
      </c>
      <c r="H56" s="143"/>
    </row>
    <row r="57" spans="1:8" s="34" customFormat="1" ht="99.75" customHeight="1" x14ac:dyDescent="0.15">
      <c r="A57" s="68" t="s">
        <v>164</v>
      </c>
      <c r="B57" s="89" t="s">
        <v>165</v>
      </c>
      <c r="C57" s="70" t="s">
        <v>25</v>
      </c>
      <c r="D57" s="66">
        <v>1</v>
      </c>
      <c r="E57" s="139"/>
      <c r="F57" s="90">
        <f>ROUND(D57*E57,2)</f>
        <v>0</v>
      </c>
      <c r="G57" s="145"/>
      <c r="H57" s="143"/>
    </row>
    <row r="58" spans="1:8" s="34" customFormat="1" ht="18" customHeight="1" x14ac:dyDescent="0.15">
      <c r="A58" s="68"/>
      <c r="B58" s="89"/>
      <c r="C58" s="70"/>
      <c r="D58" s="66"/>
      <c r="E58" s="131" t="s">
        <v>16</v>
      </c>
      <c r="F58" s="129">
        <f>SUM(F43:F57)</f>
        <v>0</v>
      </c>
      <c r="G58" s="145"/>
      <c r="H58" s="143"/>
    </row>
    <row r="59" spans="1:8" s="34" customFormat="1" ht="18" customHeight="1" x14ac:dyDescent="0.15">
      <c r="A59" s="91"/>
      <c r="B59" s="69" t="s">
        <v>229</v>
      </c>
      <c r="C59" s="92"/>
      <c r="D59" s="93"/>
      <c r="E59" s="94"/>
      <c r="F59" s="95"/>
      <c r="G59" s="145"/>
      <c r="H59" s="143"/>
    </row>
    <row r="60" spans="1:8" s="34" customFormat="1" ht="18" customHeight="1" x14ac:dyDescent="0.15">
      <c r="A60" s="91"/>
      <c r="B60" s="69" t="s">
        <v>16</v>
      </c>
      <c r="C60" s="92"/>
      <c r="D60" s="93"/>
      <c r="E60" s="94"/>
      <c r="F60" s="95"/>
      <c r="G60" s="145"/>
      <c r="H60" s="143"/>
    </row>
    <row r="61" spans="1:8" s="34" customFormat="1" ht="111" customHeight="1" x14ac:dyDescent="0.15">
      <c r="A61" s="91" t="s">
        <v>135</v>
      </c>
      <c r="B61" s="96" t="s">
        <v>228</v>
      </c>
      <c r="C61" s="92" t="s">
        <v>231</v>
      </c>
      <c r="D61" s="97">
        <v>1</v>
      </c>
      <c r="E61" s="152"/>
      <c r="F61" s="95">
        <f>D61*E61</f>
        <v>0</v>
      </c>
      <c r="G61" s="145"/>
      <c r="H61" s="143"/>
    </row>
    <row r="62" spans="1:8" s="34" customFormat="1" ht="18" customHeight="1" x14ac:dyDescent="0.15">
      <c r="A62" s="91"/>
      <c r="B62" s="98"/>
      <c r="C62" s="92"/>
      <c r="D62" s="99"/>
      <c r="E62" s="131" t="s">
        <v>16</v>
      </c>
      <c r="F62" s="132">
        <f>F61</f>
        <v>0</v>
      </c>
      <c r="G62" s="145"/>
      <c r="H62" s="143"/>
    </row>
    <row r="63" spans="1:8" s="30" customFormat="1" ht="12" customHeight="1" x14ac:dyDescent="0.25">
      <c r="A63" s="68"/>
      <c r="B63" s="69" t="s">
        <v>137</v>
      </c>
      <c r="C63" s="70"/>
      <c r="D63" s="66"/>
      <c r="E63" s="76"/>
      <c r="F63" s="90"/>
      <c r="G63" s="142"/>
      <c r="H63" s="143"/>
    </row>
    <row r="64" spans="1:8" s="30" customFormat="1" ht="12" customHeight="1" x14ac:dyDescent="0.25">
      <c r="A64" s="68"/>
      <c r="B64" s="69" t="s">
        <v>15</v>
      </c>
      <c r="C64" s="70"/>
      <c r="D64" s="66"/>
      <c r="E64" s="76"/>
      <c r="F64" s="90"/>
      <c r="G64" s="142"/>
      <c r="H64" s="143"/>
    </row>
    <row r="65" spans="1:8" s="30" customFormat="1" ht="95.45" customHeight="1" x14ac:dyDescent="0.25">
      <c r="A65" s="68" t="s">
        <v>26</v>
      </c>
      <c r="B65" s="100" t="s">
        <v>27</v>
      </c>
      <c r="C65" s="70"/>
      <c r="D65" s="66"/>
      <c r="E65" s="76"/>
      <c r="F65" s="90"/>
      <c r="G65" s="142"/>
      <c r="H65" s="143"/>
    </row>
    <row r="66" spans="1:8" s="30" customFormat="1" ht="15" customHeight="1" x14ac:dyDescent="0.25">
      <c r="A66" s="68" t="s">
        <v>28</v>
      </c>
      <c r="B66" s="89" t="s">
        <v>29</v>
      </c>
      <c r="C66" s="70" t="s">
        <v>21</v>
      </c>
      <c r="D66" s="66">
        <v>0.5</v>
      </c>
      <c r="E66" s="76"/>
      <c r="F66" s="90">
        <f>ROUND(D66*E66,2)</f>
        <v>0</v>
      </c>
      <c r="G66" s="142">
        <f>E66*1.12</f>
        <v>0</v>
      </c>
      <c r="H66" s="143"/>
    </row>
    <row r="67" spans="1:8" s="30" customFormat="1" ht="70.900000000000006" customHeight="1" x14ac:dyDescent="0.25">
      <c r="A67" s="68" t="s">
        <v>30</v>
      </c>
      <c r="B67" s="100" t="s">
        <v>31</v>
      </c>
      <c r="C67" s="70"/>
      <c r="D67" s="66"/>
      <c r="E67" s="76"/>
      <c r="F67" s="90"/>
      <c r="G67" s="142"/>
      <c r="H67" s="143"/>
    </row>
    <row r="68" spans="1:8" s="30" customFormat="1" ht="21.75" customHeight="1" x14ac:dyDescent="0.25">
      <c r="A68" s="68" t="s">
        <v>32</v>
      </c>
      <c r="B68" s="89" t="s">
        <v>33</v>
      </c>
      <c r="C68" s="70" t="s">
        <v>20</v>
      </c>
      <c r="D68" s="66">
        <v>4.08</v>
      </c>
      <c r="E68" s="76"/>
      <c r="F68" s="90">
        <f>ROUND(D68*E68,2)</f>
        <v>0</v>
      </c>
      <c r="G68" s="142"/>
      <c r="H68" s="143"/>
    </row>
    <row r="69" spans="1:8" s="30" customFormat="1" ht="48.6" customHeight="1" x14ac:dyDescent="0.25">
      <c r="A69" s="68" t="s">
        <v>34</v>
      </c>
      <c r="B69" s="100" t="s">
        <v>35</v>
      </c>
      <c r="C69" s="70" t="s">
        <v>22</v>
      </c>
      <c r="D69" s="66">
        <v>2</v>
      </c>
      <c r="E69" s="139"/>
      <c r="F69" s="90">
        <f>ROUND(D69*E69,2)</f>
        <v>0</v>
      </c>
      <c r="G69" s="142"/>
      <c r="H69" s="143"/>
    </row>
    <row r="70" spans="1:8" s="30" customFormat="1" ht="40.15" customHeight="1" x14ac:dyDescent="0.25">
      <c r="A70" s="68" t="s">
        <v>36</v>
      </c>
      <c r="B70" s="100" t="s">
        <v>37</v>
      </c>
      <c r="C70" s="70" t="s">
        <v>22</v>
      </c>
      <c r="D70" s="66">
        <v>4</v>
      </c>
      <c r="E70" s="139"/>
      <c r="F70" s="90">
        <f>ROUND(D70*E70,2)</f>
        <v>0</v>
      </c>
      <c r="G70" s="142"/>
      <c r="H70" s="143"/>
    </row>
    <row r="71" spans="1:8" s="30" customFormat="1" ht="58.9" customHeight="1" x14ac:dyDescent="0.25">
      <c r="A71" s="68" t="s">
        <v>38</v>
      </c>
      <c r="B71" s="100" t="s">
        <v>39</v>
      </c>
      <c r="C71" s="70"/>
      <c r="D71" s="66"/>
      <c r="E71" s="76"/>
      <c r="F71" s="90"/>
      <c r="G71" s="142"/>
      <c r="H71" s="143"/>
    </row>
    <row r="72" spans="1:8" s="30" customFormat="1" ht="24" customHeight="1" x14ac:dyDescent="0.25">
      <c r="A72" s="68" t="s">
        <v>40</v>
      </c>
      <c r="B72" s="89" t="s">
        <v>41</v>
      </c>
      <c r="C72" s="70" t="s">
        <v>22</v>
      </c>
      <c r="D72" s="66">
        <v>2</v>
      </c>
      <c r="E72" s="76"/>
      <c r="F72" s="90">
        <f>ROUND(D72*E72,2)</f>
        <v>0</v>
      </c>
      <c r="G72" s="142">
        <f>E72*1.12</f>
        <v>0</v>
      </c>
      <c r="H72" s="143"/>
    </row>
    <row r="73" spans="1:8" s="30" customFormat="1" ht="58.9" customHeight="1" x14ac:dyDescent="0.25">
      <c r="A73" s="68" t="s">
        <v>42</v>
      </c>
      <c r="B73" s="100" t="s">
        <v>43</v>
      </c>
      <c r="C73" s="70"/>
      <c r="D73" s="66"/>
      <c r="E73" s="76"/>
      <c r="F73" s="90"/>
      <c r="G73" s="142"/>
      <c r="H73" s="143"/>
    </row>
    <row r="74" spans="1:8" s="30" customFormat="1" ht="15.75" customHeight="1" x14ac:dyDescent="0.25">
      <c r="A74" s="68" t="s">
        <v>44</v>
      </c>
      <c r="B74" s="89" t="s">
        <v>41</v>
      </c>
      <c r="C74" s="70" t="s">
        <v>22</v>
      </c>
      <c r="D74" s="66">
        <v>1</v>
      </c>
      <c r="E74" s="76"/>
      <c r="F74" s="90">
        <f>ROUND(D74*E74,2)</f>
        <v>0</v>
      </c>
      <c r="G74" s="142">
        <f>E74*1.12</f>
        <v>0</v>
      </c>
      <c r="H74" s="143"/>
    </row>
    <row r="75" spans="1:8" s="30" customFormat="1" ht="53.45" customHeight="1" x14ac:dyDescent="0.25">
      <c r="A75" s="68" t="s">
        <v>45</v>
      </c>
      <c r="B75" s="100" t="s">
        <v>46</v>
      </c>
      <c r="C75" s="70"/>
      <c r="D75" s="66"/>
      <c r="E75" s="76"/>
      <c r="F75" s="90"/>
      <c r="G75" s="142">
        <f t="shared" ref="G75:G80" si="2">E75*1.12</f>
        <v>0</v>
      </c>
      <c r="H75" s="143"/>
    </row>
    <row r="76" spans="1:8" s="30" customFormat="1" ht="20.25" customHeight="1" x14ac:dyDescent="0.25">
      <c r="A76" s="68" t="s">
        <v>47</v>
      </c>
      <c r="B76" s="89" t="s">
        <v>41</v>
      </c>
      <c r="C76" s="70" t="s">
        <v>23</v>
      </c>
      <c r="D76" s="66">
        <v>6.5</v>
      </c>
      <c r="E76" s="76"/>
      <c r="F76" s="90">
        <f>ROUND(D76*E76,2)</f>
        <v>0</v>
      </c>
      <c r="G76" s="142">
        <f t="shared" si="2"/>
        <v>0</v>
      </c>
      <c r="H76" s="143"/>
    </row>
    <row r="77" spans="1:8" s="30" customFormat="1" ht="30.75" customHeight="1" x14ac:dyDescent="0.25">
      <c r="A77" s="68" t="s">
        <v>48</v>
      </c>
      <c r="B77" s="100" t="s">
        <v>49</v>
      </c>
      <c r="C77" s="70"/>
      <c r="D77" s="66"/>
      <c r="E77" s="76"/>
      <c r="F77" s="90"/>
      <c r="G77" s="142">
        <f t="shared" si="2"/>
        <v>0</v>
      </c>
      <c r="H77" s="143"/>
    </row>
    <row r="78" spans="1:8" s="30" customFormat="1" ht="19.5" customHeight="1" x14ac:dyDescent="0.25">
      <c r="A78" s="68" t="s">
        <v>50</v>
      </c>
      <c r="B78" s="89" t="s">
        <v>51</v>
      </c>
      <c r="C78" s="70" t="s">
        <v>22</v>
      </c>
      <c r="D78" s="66">
        <v>3</v>
      </c>
      <c r="E78" s="76"/>
      <c r="F78" s="90">
        <f>ROUND(D78*E78,2)</f>
        <v>0</v>
      </c>
      <c r="G78" s="142">
        <f t="shared" si="2"/>
        <v>0</v>
      </c>
      <c r="H78" s="143"/>
    </row>
    <row r="79" spans="1:8" s="30" customFormat="1" ht="33.6" customHeight="1" x14ac:dyDescent="0.25">
      <c r="A79" s="68" t="s">
        <v>48</v>
      </c>
      <c r="B79" s="100" t="s">
        <v>52</v>
      </c>
      <c r="C79" s="70"/>
      <c r="D79" s="66"/>
      <c r="E79" s="76"/>
      <c r="F79" s="90"/>
      <c r="G79" s="142">
        <f t="shared" si="2"/>
        <v>0</v>
      </c>
      <c r="H79" s="143"/>
    </row>
    <row r="80" spans="1:8" s="30" customFormat="1" ht="19.5" customHeight="1" x14ac:dyDescent="0.25">
      <c r="A80" s="68" t="s">
        <v>53</v>
      </c>
      <c r="B80" s="89" t="s">
        <v>54</v>
      </c>
      <c r="C80" s="70" t="s">
        <v>22</v>
      </c>
      <c r="D80" s="66">
        <v>3</v>
      </c>
      <c r="E80" s="76"/>
      <c r="F80" s="90">
        <f>ROUND(D80*E80,2)</f>
        <v>0</v>
      </c>
      <c r="G80" s="142">
        <f t="shared" si="2"/>
        <v>0</v>
      </c>
      <c r="H80" s="143"/>
    </row>
    <row r="81" spans="1:8" s="30" customFormat="1" ht="18" customHeight="1" x14ac:dyDescent="0.25">
      <c r="A81" s="68"/>
      <c r="B81" s="89"/>
      <c r="C81" s="70"/>
      <c r="D81" s="66"/>
      <c r="E81" s="128" t="s">
        <v>15</v>
      </c>
      <c r="F81" s="129">
        <f>SUM(F66:F80)</f>
        <v>0</v>
      </c>
      <c r="G81" s="142"/>
      <c r="H81" s="143"/>
    </row>
    <row r="82" spans="1:8" s="30" customFormat="1" ht="18" customHeight="1" x14ac:dyDescent="0.25">
      <c r="A82" s="68"/>
      <c r="B82" s="64" t="s">
        <v>16</v>
      </c>
      <c r="C82" s="70"/>
      <c r="D82" s="66"/>
      <c r="E82" s="76"/>
      <c r="F82" s="90"/>
      <c r="G82" s="142"/>
      <c r="H82" s="143"/>
    </row>
    <row r="83" spans="1:8" s="30" customFormat="1" ht="84" customHeight="1" x14ac:dyDescent="0.25">
      <c r="A83" s="68" t="s">
        <v>55</v>
      </c>
      <c r="B83" s="100" t="s">
        <v>56</v>
      </c>
      <c r="C83" s="70"/>
      <c r="D83" s="66"/>
      <c r="E83" s="76"/>
      <c r="F83" s="90"/>
      <c r="G83" s="142"/>
      <c r="H83" s="143"/>
    </row>
    <row r="84" spans="1:8" s="30" customFormat="1" ht="18" customHeight="1" x14ac:dyDescent="0.25">
      <c r="A84" s="68" t="s">
        <v>57</v>
      </c>
      <c r="B84" s="100" t="s">
        <v>58</v>
      </c>
      <c r="C84" s="70" t="s">
        <v>21</v>
      </c>
      <c r="D84" s="66">
        <v>0.73</v>
      </c>
      <c r="E84" s="76"/>
      <c r="F84" s="90">
        <f>ROUND(D84*E84,2)</f>
        <v>0</v>
      </c>
      <c r="G84" s="142">
        <f>E84*1.34</f>
        <v>0</v>
      </c>
      <c r="H84" s="143"/>
    </row>
    <row r="85" spans="1:8" s="30" customFormat="1" ht="69.599999999999994" customHeight="1" x14ac:dyDescent="0.25">
      <c r="A85" s="68" t="s">
        <v>59</v>
      </c>
      <c r="B85" s="100" t="s">
        <v>60</v>
      </c>
      <c r="C85" s="70"/>
      <c r="D85" s="66"/>
      <c r="E85" s="76"/>
      <c r="F85" s="90"/>
      <c r="G85" s="142"/>
      <c r="H85" s="143"/>
    </row>
    <row r="86" spans="1:8" s="30" customFormat="1" ht="28.15" customHeight="1" x14ac:dyDescent="0.25">
      <c r="A86" s="68" t="s">
        <v>61</v>
      </c>
      <c r="B86" s="100" t="s">
        <v>62</v>
      </c>
      <c r="C86" s="70" t="s">
        <v>23</v>
      </c>
      <c r="D86" s="66">
        <v>9.76</v>
      </c>
      <c r="E86" s="76"/>
      <c r="F86" s="90">
        <f>ROUND(D86*E86,2)</f>
        <v>0</v>
      </c>
      <c r="G86" s="142"/>
      <c r="H86" s="143"/>
    </row>
    <row r="87" spans="1:8" s="30" customFormat="1" ht="44.45" customHeight="1" x14ac:dyDescent="0.25">
      <c r="A87" s="68" t="s">
        <v>63</v>
      </c>
      <c r="B87" s="100" t="s">
        <v>64</v>
      </c>
      <c r="C87" s="70"/>
      <c r="D87" s="66"/>
      <c r="E87" s="76"/>
      <c r="F87" s="90"/>
      <c r="G87" s="142"/>
      <c r="H87" s="143"/>
    </row>
    <row r="88" spans="1:8" s="30" customFormat="1" ht="18" customHeight="1" x14ac:dyDescent="0.25">
      <c r="A88" s="68" t="s">
        <v>65</v>
      </c>
      <c r="B88" s="89" t="s">
        <v>66</v>
      </c>
      <c r="C88" s="70" t="s">
        <v>22</v>
      </c>
      <c r="D88" s="66">
        <v>36</v>
      </c>
      <c r="E88" s="76"/>
      <c r="F88" s="90">
        <f>ROUND(D88*E88,2)</f>
        <v>0</v>
      </c>
      <c r="G88" s="142">
        <f>E88*1.34</f>
        <v>0</v>
      </c>
      <c r="H88" s="143"/>
    </row>
    <row r="89" spans="1:8" s="30" customFormat="1" ht="19.5" customHeight="1" x14ac:dyDescent="0.25">
      <c r="A89" s="68" t="s">
        <v>67</v>
      </c>
      <c r="B89" s="100" t="s">
        <v>68</v>
      </c>
      <c r="C89" s="70"/>
      <c r="D89" s="66"/>
      <c r="E89" s="76"/>
      <c r="F89" s="90"/>
      <c r="G89" s="142">
        <f t="shared" ref="G89:G112" si="3">E89*1.34</f>
        <v>0</v>
      </c>
      <c r="H89" s="143"/>
    </row>
    <row r="90" spans="1:8" s="30" customFormat="1" ht="25.15" customHeight="1" x14ac:dyDescent="0.25">
      <c r="A90" s="68" t="s">
        <v>69</v>
      </c>
      <c r="B90" s="89" t="s">
        <v>70</v>
      </c>
      <c r="C90" s="70" t="s">
        <v>71</v>
      </c>
      <c r="D90" s="66">
        <v>9</v>
      </c>
      <c r="E90" s="76"/>
      <c r="F90" s="90">
        <f>ROUND(D90*E90,2)</f>
        <v>0</v>
      </c>
      <c r="G90" s="142">
        <f t="shared" si="3"/>
        <v>0</v>
      </c>
      <c r="H90" s="143"/>
    </row>
    <row r="91" spans="1:8" s="30" customFormat="1" ht="30.75" customHeight="1" x14ac:dyDescent="0.25">
      <c r="A91" s="68" t="s">
        <v>72</v>
      </c>
      <c r="B91" s="100" t="s">
        <v>73</v>
      </c>
      <c r="C91" s="70"/>
      <c r="D91" s="66"/>
      <c r="E91" s="76"/>
      <c r="F91" s="90"/>
      <c r="G91" s="142">
        <f t="shared" si="3"/>
        <v>0</v>
      </c>
      <c r="H91" s="143"/>
    </row>
    <row r="92" spans="1:8" s="30" customFormat="1" ht="25.5" customHeight="1" x14ac:dyDescent="0.25">
      <c r="A92" s="68" t="s">
        <v>74</v>
      </c>
      <c r="B92" s="89" t="s">
        <v>41</v>
      </c>
      <c r="C92" s="70" t="s">
        <v>22</v>
      </c>
      <c r="D92" s="66">
        <v>1</v>
      </c>
      <c r="E92" s="76"/>
      <c r="F92" s="90">
        <f>ROUND(D92*E92,2)</f>
        <v>0</v>
      </c>
      <c r="G92" s="142">
        <f t="shared" si="3"/>
        <v>0</v>
      </c>
      <c r="H92" s="143"/>
    </row>
    <row r="93" spans="1:8" s="30" customFormat="1" ht="70.150000000000006" customHeight="1" x14ac:dyDescent="0.25">
      <c r="A93" s="68" t="s">
        <v>75</v>
      </c>
      <c r="B93" s="100" t="s">
        <v>234</v>
      </c>
      <c r="C93" s="70"/>
      <c r="D93" s="66"/>
      <c r="E93" s="76"/>
      <c r="F93" s="90"/>
      <c r="G93" s="142">
        <f t="shared" si="3"/>
        <v>0</v>
      </c>
      <c r="H93" s="143"/>
    </row>
    <row r="94" spans="1:8" s="30" customFormat="1" ht="27" customHeight="1" x14ac:dyDescent="0.25">
      <c r="A94" s="68" t="s">
        <v>76</v>
      </c>
      <c r="B94" s="100" t="s">
        <v>77</v>
      </c>
      <c r="C94" s="70" t="s">
        <v>22</v>
      </c>
      <c r="D94" s="66">
        <v>1</v>
      </c>
      <c r="E94" s="76"/>
      <c r="F94" s="90">
        <f>ROUND(D94*E94,2)</f>
        <v>0</v>
      </c>
      <c r="G94" s="142">
        <f t="shared" si="3"/>
        <v>0</v>
      </c>
      <c r="H94" s="143"/>
    </row>
    <row r="95" spans="1:8" s="30" customFormat="1" ht="31.15" customHeight="1" x14ac:dyDescent="0.25">
      <c r="A95" s="68" t="s">
        <v>78</v>
      </c>
      <c r="B95" s="100" t="s">
        <v>79</v>
      </c>
      <c r="C95" s="70"/>
      <c r="D95" s="66"/>
      <c r="E95" s="76"/>
      <c r="F95" s="90"/>
      <c r="G95" s="142">
        <f t="shared" si="3"/>
        <v>0</v>
      </c>
      <c r="H95" s="143"/>
    </row>
    <row r="96" spans="1:8" s="30" customFormat="1" ht="19.5" customHeight="1" x14ac:dyDescent="0.25">
      <c r="A96" s="68" t="s">
        <v>80</v>
      </c>
      <c r="B96" s="89" t="s">
        <v>41</v>
      </c>
      <c r="C96" s="70" t="s">
        <v>22</v>
      </c>
      <c r="D96" s="66">
        <v>2</v>
      </c>
      <c r="E96" s="76"/>
      <c r="F96" s="90">
        <f>ROUND(D96*E96,2)</f>
        <v>0</v>
      </c>
      <c r="G96" s="142">
        <f t="shared" si="3"/>
        <v>0</v>
      </c>
      <c r="H96" s="143"/>
    </row>
    <row r="97" spans="1:8" s="30" customFormat="1" ht="31.15" customHeight="1" x14ac:dyDescent="0.25">
      <c r="A97" s="68" t="s">
        <v>81</v>
      </c>
      <c r="B97" s="100" t="s">
        <v>82</v>
      </c>
      <c r="C97" s="70"/>
      <c r="D97" s="66"/>
      <c r="E97" s="76"/>
      <c r="F97" s="90"/>
      <c r="G97" s="142">
        <f t="shared" si="3"/>
        <v>0</v>
      </c>
      <c r="H97" s="143"/>
    </row>
    <row r="98" spans="1:8" s="30" customFormat="1" ht="23.25" customHeight="1" x14ac:dyDescent="0.25">
      <c r="A98" s="68" t="s">
        <v>83</v>
      </c>
      <c r="B98" s="89" t="s">
        <v>41</v>
      </c>
      <c r="C98" s="70" t="s">
        <v>22</v>
      </c>
      <c r="D98" s="66">
        <v>1</v>
      </c>
      <c r="E98" s="76"/>
      <c r="F98" s="90">
        <f>ROUND(D98*E98,2)</f>
        <v>0</v>
      </c>
      <c r="G98" s="142">
        <f t="shared" si="3"/>
        <v>0</v>
      </c>
      <c r="H98" s="143"/>
    </row>
    <row r="99" spans="1:8" s="30" customFormat="1" ht="61.5" customHeight="1" x14ac:dyDescent="0.25">
      <c r="A99" s="68" t="s">
        <v>84</v>
      </c>
      <c r="B99" s="100" t="s">
        <v>85</v>
      </c>
      <c r="C99" s="70"/>
      <c r="D99" s="66"/>
      <c r="E99" s="76"/>
      <c r="F99" s="90"/>
      <c r="G99" s="142">
        <f t="shared" si="3"/>
        <v>0</v>
      </c>
      <c r="H99" s="143"/>
    </row>
    <row r="100" spans="1:8" s="30" customFormat="1" ht="23.25" customHeight="1" x14ac:dyDescent="0.25">
      <c r="A100" s="68" t="s">
        <v>86</v>
      </c>
      <c r="B100" s="89" t="s">
        <v>87</v>
      </c>
      <c r="C100" s="70" t="s">
        <v>23</v>
      </c>
      <c r="D100" s="66">
        <v>6.5</v>
      </c>
      <c r="E100" s="76"/>
      <c r="F100" s="90">
        <f>ROUND(D100*E100,2)</f>
        <v>0</v>
      </c>
      <c r="G100" s="142">
        <f t="shared" si="3"/>
        <v>0</v>
      </c>
      <c r="H100" s="143"/>
    </row>
    <row r="101" spans="1:8" s="30" customFormat="1" ht="18" customHeight="1" x14ac:dyDescent="0.25">
      <c r="A101" s="68" t="s">
        <v>88</v>
      </c>
      <c r="B101" s="89" t="s">
        <v>89</v>
      </c>
      <c r="C101" s="70"/>
      <c r="D101" s="66"/>
      <c r="E101" s="76"/>
      <c r="F101" s="90"/>
      <c r="G101" s="142">
        <f t="shared" si="3"/>
        <v>0</v>
      </c>
      <c r="H101" s="143"/>
    </row>
    <row r="102" spans="1:8" s="30" customFormat="1" ht="17.45" customHeight="1" x14ac:dyDescent="0.25">
      <c r="A102" s="68" t="s">
        <v>90</v>
      </c>
      <c r="B102" s="89" t="s">
        <v>87</v>
      </c>
      <c r="C102" s="70" t="s">
        <v>22</v>
      </c>
      <c r="D102" s="66">
        <v>1</v>
      </c>
      <c r="E102" s="76"/>
      <c r="F102" s="90">
        <f>ROUND(D102*E102,2)</f>
        <v>0</v>
      </c>
      <c r="G102" s="142">
        <f t="shared" si="3"/>
        <v>0</v>
      </c>
      <c r="H102" s="143"/>
    </row>
    <row r="103" spans="1:8" s="30" customFormat="1" ht="22.5" customHeight="1" x14ac:dyDescent="0.25">
      <c r="A103" s="68" t="s">
        <v>91</v>
      </c>
      <c r="B103" s="89" t="s">
        <v>92</v>
      </c>
      <c r="C103" s="70"/>
      <c r="D103" s="66"/>
      <c r="E103" s="76"/>
      <c r="F103" s="90"/>
      <c r="G103" s="142">
        <f t="shared" si="3"/>
        <v>0</v>
      </c>
      <c r="H103" s="143"/>
    </row>
    <row r="104" spans="1:8" s="30" customFormat="1" ht="15.75" customHeight="1" x14ac:dyDescent="0.25">
      <c r="A104" s="68" t="s">
        <v>93</v>
      </c>
      <c r="B104" s="89" t="s">
        <v>87</v>
      </c>
      <c r="C104" s="70" t="s">
        <v>22</v>
      </c>
      <c r="D104" s="66">
        <v>2</v>
      </c>
      <c r="E104" s="76"/>
      <c r="F104" s="90">
        <f>ROUND(D104*E104,2)</f>
        <v>0</v>
      </c>
      <c r="G104" s="142">
        <f t="shared" si="3"/>
        <v>0</v>
      </c>
      <c r="H104" s="143"/>
    </row>
    <row r="105" spans="1:8" s="30" customFormat="1" ht="19.5" customHeight="1" x14ac:dyDescent="0.25">
      <c r="A105" s="68" t="s">
        <v>94</v>
      </c>
      <c r="B105" s="100" t="s">
        <v>95</v>
      </c>
      <c r="C105" s="70"/>
      <c r="D105" s="66"/>
      <c r="E105" s="76"/>
      <c r="F105" s="90"/>
      <c r="G105" s="142">
        <f t="shared" si="3"/>
        <v>0</v>
      </c>
      <c r="H105" s="143"/>
    </row>
    <row r="106" spans="1:8" s="30" customFormat="1" ht="20.25" customHeight="1" x14ac:dyDescent="0.25">
      <c r="A106" s="68" t="s">
        <v>96</v>
      </c>
      <c r="B106" s="100" t="s">
        <v>87</v>
      </c>
      <c r="C106" s="70" t="s">
        <v>22</v>
      </c>
      <c r="D106" s="66">
        <v>1</v>
      </c>
      <c r="E106" s="76"/>
      <c r="F106" s="90">
        <f>ROUND(D106*E106,2)</f>
        <v>0</v>
      </c>
      <c r="G106" s="142">
        <f t="shared" si="3"/>
        <v>0</v>
      </c>
      <c r="H106" s="143"/>
    </row>
    <row r="107" spans="1:8" s="30" customFormat="1" ht="19.5" customHeight="1" x14ac:dyDescent="0.25">
      <c r="A107" s="68" t="s">
        <v>97</v>
      </c>
      <c r="B107" s="100" t="s">
        <v>98</v>
      </c>
      <c r="C107" s="70"/>
      <c r="D107" s="66"/>
      <c r="E107" s="76"/>
      <c r="F107" s="90"/>
      <c r="G107" s="142">
        <f t="shared" si="3"/>
        <v>0</v>
      </c>
      <c r="H107" s="143"/>
    </row>
    <row r="108" spans="1:8" s="30" customFormat="1" ht="17.25" customHeight="1" x14ac:dyDescent="0.25">
      <c r="A108" s="68" t="s">
        <v>99</v>
      </c>
      <c r="B108" s="100" t="s">
        <v>100</v>
      </c>
      <c r="C108" s="70" t="s">
        <v>22</v>
      </c>
      <c r="D108" s="66">
        <v>1</v>
      </c>
      <c r="E108" s="76"/>
      <c r="F108" s="90">
        <f t="shared" ref="F108:F114" si="4">ROUND(D108*E108,2)</f>
        <v>0</v>
      </c>
      <c r="G108" s="142">
        <f t="shared" si="3"/>
        <v>0</v>
      </c>
      <c r="H108" s="143"/>
    </row>
    <row r="109" spans="1:8" s="30" customFormat="1" ht="18" customHeight="1" x14ac:dyDescent="0.25">
      <c r="A109" s="68" t="s">
        <v>101</v>
      </c>
      <c r="B109" s="100" t="s">
        <v>102</v>
      </c>
      <c r="C109" s="70"/>
      <c r="D109" s="66"/>
      <c r="E109" s="76"/>
      <c r="F109" s="90"/>
      <c r="G109" s="142">
        <f t="shared" si="3"/>
        <v>0</v>
      </c>
      <c r="H109" s="143"/>
    </row>
    <row r="110" spans="1:8" s="30" customFormat="1" ht="21.75" customHeight="1" x14ac:dyDescent="0.25">
      <c r="A110" s="68" t="s">
        <v>103</v>
      </c>
      <c r="B110" s="89" t="s">
        <v>87</v>
      </c>
      <c r="C110" s="70" t="s">
        <v>22</v>
      </c>
      <c r="D110" s="66">
        <v>2</v>
      </c>
      <c r="E110" s="76"/>
      <c r="F110" s="90">
        <f t="shared" si="4"/>
        <v>0</v>
      </c>
      <c r="G110" s="142">
        <f t="shared" si="3"/>
        <v>0</v>
      </c>
      <c r="H110" s="143"/>
    </row>
    <row r="111" spans="1:8" s="30" customFormat="1" ht="24.75" customHeight="1" x14ac:dyDescent="0.25">
      <c r="A111" s="68" t="s">
        <v>104</v>
      </c>
      <c r="B111" s="100" t="s">
        <v>105</v>
      </c>
      <c r="C111" s="70"/>
      <c r="D111" s="66"/>
      <c r="E111" s="76"/>
      <c r="F111" s="90"/>
      <c r="G111" s="142">
        <f t="shared" si="3"/>
        <v>0</v>
      </c>
      <c r="H111" s="143"/>
    </row>
    <row r="112" spans="1:8" s="30" customFormat="1" ht="23.25" customHeight="1" x14ac:dyDescent="0.25">
      <c r="A112" s="68" t="s">
        <v>106</v>
      </c>
      <c r="B112" s="89" t="s">
        <v>87</v>
      </c>
      <c r="C112" s="70" t="s">
        <v>22</v>
      </c>
      <c r="D112" s="66">
        <v>4</v>
      </c>
      <c r="E112" s="139"/>
      <c r="F112" s="90">
        <f t="shared" si="4"/>
        <v>0</v>
      </c>
      <c r="G112" s="142">
        <f t="shared" si="3"/>
        <v>0</v>
      </c>
      <c r="H112" s="143"/>
    </row>
    <row r="113" spans="1:8" s="30" customFormat="1" ht="41.45" customHeight="1" x14ac:dyDescent="0.25">
      <c r="A113" s="68" t="s">
        <v>107</v>
      </c>
      <c r="B113" s="100" t="s">
        <v>108</v>
      </c>
      <c r="C113" s="70"/>
      <c r="D113" s="66"/>
      <c r="E113" s="76"/>
      <c r="F113" s="90"/>
      <c r="G113" s="142"/>
      <c r="H113" s="143"/>
    </row>
    <row r="114" spans="1:8" s="30" customFormat="1" ht="19.5" customHeight="1" x14ac:dyDescent="0.25">
      <c r="A114" s="68" t="s">
        <v>109</v>
      </c>
      <c r="B114" s="89" t="s">
        <v>110</v>
      </c>
      <c r="C114" s="70" t="s">
        <v>22</v>
      </c>
      <c r="D114" s="66">
        <v>1</v>
      </c>
      <c r="E114" s="139"/>
      <c r="F114" s="90">
        <f t="shared" si="4"/>
        <v>0</v>
      </c>
      <c r="G114" s="142"/>
      <c r="H114" s="143"/>
    </row>
    <row r="115" spans="1:8" s="30" customFormat="1" ht="30" customHeight="1" x14ac:dyDescent="0.25">
      <c r="A115" s="68" t="s">
        <v>111</v>
      </c>
      <c r="B115" s="100" t="s">
        <v>112</v>
      </c>
      <c r="C115" s="70" t="s">
        <v>22</v>
      </c>
      <c r="D115" s="66">
        <v>1</v>
      </c>
      <c r="E115" s="76"/>
      <c r="F115" s="90">
        <f t="shared" ref="F115:F119" si="5">ROUND(D115*E115,2)</f>
        <v>0</v>
      </c>
      <c r="G115" s="142"/>
      <c r="H115" s="143"/>
    </row>
    <row r="116" spans="1:8" s="30" customFormat="1" ht="38.450000000000003" customHeight="1" x14ac:dyDescent="0.25">
      <c r="A116" s="68" t="s">
        <v>113</v>
      </c>
      <c r="B116" s="100" t="s">
        <v>114</v>
      </c>
      <c r="C116" s="70"/>
      <c r="D116" s="66"/>
      <c r="E116" s="76"/>
      <c r="F116" s="90"/>
      <c r="G116" s="142"/>
      <c r="H116" s="143"/>
    </row>
    <row r="117" spans="1:8" s="30" customFormat="1" ht="23.25" customHeight="1" x14ac:dyDescent="0.25">
      <c r="A117" s="68" t="s">
        <v>115</v>
      </c>
      <c r="B117" s="100" t="s">
        <v>116</v>
      </c>
      <c r="C117" s="70"/>
      <c r="D117" s="66"/>
      <c r="E117" s="76"/>
      <c r="F117" s="90"/>
      <c r="G117" s="142"/>
      <c r="H117" s="143"/>
    </row>
    <row r="118" spans="1:8" s="30" customFormat="1" ht="21" customHeight="1" x14ac:dyDescent="0.25">
      <c r="A118" s="68" t="s">
        <v>117</v>
      </c>
      <c r="B118" s="100" t="s">
        <v>118</v>
      </c>
      <c r="C118" s="70" t="s">
        <v>22</v>
      </c>
      <c r="D118" s="66">
        <v>9</v>
      </c>
      <c r="E118" s="76"/>
      <c r="F118" s="90">
        <f t="shared" si="5"/>
        <v>0</v>
      </c>
      <c r="G118" s="142"/>
      <c r="H118" s="143"/>
    </row>
    <row r="119" spans="1:8" s="30" customFormat="1" ht="59.25" customHeight="1" x14ac:dyDescent="0.25">
      <c r="A119" s="68" t="s">
        <v>119</v>
      </c>
      <c r="B119" s="100" t="s">
        <v>120</v>
      </c>
      <c r="C119" s="70" t="s">
        <v>22</v>
      </c>
      <c r="D119" s="66">
        <v>2</v>
      </c>
      <c r="E119" s="139"/>
      <c r="F119" s="90">
        <f t="shared" si="5"/>
        <v>0</v>
      </c>
      <c r="G119" s="142"/>
      <c r="H119" s="143"/>
    </row>
    <row r="120" spans="1:8" s="30" customFormat="1" ht="18" customHeight="1" x14ac:dyDescent="0.25">
      <c r="A120" s="68"/>
      <c r="B120" s="89"/>
      <c r="C120" s="70"/>
      <c r="D120" s="66"/>
      <c r="E120" s="128" t="s">
        <v>16</v>
      </c>
      <c r="F120" s="129">
        <f>SUM(F82:F119)</f>
        <v>0</v>
      </c>
      <c r="G120" s="144"/>
      <c r="H120" s="143"/>
    </row>
    <row r="121" spans="1:8" s="30" customFormat="1" ht="22.9" customHeight="1" x14ac:dyDescent="0.25">
      <c r="A121" s="87"/>
      <c r="B121" s="103" t="s">
        <v>210</v>
      </c>
      <c r="C121" s="103"/>
      <c r="D121" s="104"/>
      <c r="E121" s="106"/>
      <c r="F121" s="109"/>
      <c r="G121" s="142"/>
      <c r="H121" s="143"/>
    </row>
    <row r="122" spans="1:8" s="30" customFormat="1" ht="22.9" customHeight="1" x14ac:dyDescent="0.25">
      <c r="A122" s="87"/>
      <c r="B122" s="69" t="s">
        <v>15</v>
      </c>
      <c r="C122" s="105"/>
      <c r="D122" s="104"/>
      <c r="E122" s="106"/>
      <c r="F122" s="109"/>
      <c r="G122" s="142"/>
      <c r="H122" s="143"/>
    </row>
    <row r="123" spans="1:8" s="30" customFormat="1" ht="56.25" customHeight="1" x14ac:dyDescent="0.25">
      <c r="A123" s="112" t="s">
        <v>45</v>
      </c>
      <c r="B123" s="113" t="s">
        <v>191</v>
      </c>
      <c r="C123" s="114"/>
      <c r="D123" s="114"/>
      <c r="E123" s="106"/>
      <c r="F123" s="109"/>
      <c r="G123" s="142"/>
      <c r="H123" s="143"/>
    </row>
    <row r="124" spans="1:8" s="30" customFormat="1" ht="22.9" customHeight="1" x14ac:dyDescent="0.25">
      <c r="A124" s="112" t="s">
        <v>192</v>
      </c>
      <c r="B124" s="113" t="s">
        <v>193</v>
      </c>
      <c r="C124" s="114" t="s">
        <v>23</v>
      </c>
      <c r="D124" s="114">
        <v>18.079999999999998</v>
      </c>
      <c r="E124" s="106"/>
      <c r="F124" s="107">
        <f>D124*E124</f>
        <v>0</v>
      </c>
      <c r="G124" s="142"/>
      <c r="H124" s="143"/>
    </row>
    <row r="125" spans="1:8" s="30" customFormat="1" ht="26.25" customHeight="1" x14ac:dyDescent="0.25">
      <c r="A125" s="112" t="s">
        <v>194</v>
      </c>
      <c r="B125" s="113" t="s">
        <v>195</v>
      </c>
      <c r="C125" s="114"/>
      <c r="D125" s="114"/>
      <c r="E125" s="106"/>
      <c r="F125" s="107"/>
      <c r="G125" s="142"/>
      <c r="H125" s="143"/>
    </row>
    <row r="126" spans="1:8" s="30" customFormat="1" ht="22.9" customHeight="1" x14ac:dyDescent="0.25">
      <c r="A126" s="112" t="s">
        <v>177</v>
      </c>
      <c r="B126" s="113" t="s">
        <v>196</v>
      </c>
      <c r="C126" s="114" t="s">
        <v>22</v>
      </c>
      <c r="D126" s="114">
        <v>16</v>
      </c>
      <c r="E126" s="106"/>
      <c r="F126" s="107">
        <f>D126*E126</f>
        <v>0</v>
      </c>
      <c r="G126" s="142"/>
      <c r="H126" s="143"/>
    </row>
    <row r="127" spans="1:8" s="30" customFormat="1" ht="101.25" customHeight="1" x14ac:dyDescent="0.25">
      <c r="A127" s="87" t="s">
        <v>172</v>
      </c>
      <c r="B127" s="88" t="s">
        <v>186</v>
      </c>
      <c r="C127" s="105"/>
      <c r="D127" s="104"/>
      <c r="E127" s="106"/>
      <c r="F127" s="107"/>
      <c r="G127" s="142"/>
      <c r="H127" s="143"/>
    </row>
    <row r="128" spans="1:8" s="30" customFormat="1" ht="22.9" customHeight="1" x14ac:dyDescent="0.25">
      <c r="A128" s="87" t="s">
        <v>173</v>
      </c>
      <c r="B128" s="88" t="s">
        <v>187</v>
      </c>
      <c r="C128" s="105" t="s">
        <v>174</v>
      </c>
      <c r="D128" s="104">
        <v>4</v>
      </c>
      <c r="E128" s="106"/>
      <c r="F128" s="107">
        <f>D128*E128</f>
        <v>0</v>
      </c>
      <c r="G128" s="142"/>
      <c r="H128" s="143"/>
    </row>
    <row r="129" spans="1:8" s="30" customFormat="1" ht="54" customHeight="1" x14ac:dyDescent="0.25">
      <c r="A129" s="87" t="s">
        <v>38</v>
      </c>
      <c r="B129" s="88" t="s">
        <v>39</v>
      </c>
      <c r="C129" s="105"/>
      <c r="D129" s="104"/>
      <c r="E129" s="106"/>
      <c r="F129" s="111"/>
      <c r="G129" s="142"/>
      <c r="H129" s="143"/>
    </row>
    <row r="130" spans="1:8" s="30" customFormat="1" ht="22.9" customHeight="1" x14ac:dyDescent="0.25">
      <c r="A130" s="91" t="s">
        <v>185</v>
      </c>
      <c r="B130" s="115" t="s">
        <v>193</v>
      </c>
      <c r="C130" s="108" t="s">
        <v>22</v>
      </c>
      <c r="D130" s="104">
        <v>4</v>
      </c>
      <c r="E130" s="106"/>
      <c r="F130" s="107">
        <f>D130*E130</f>
        <v>0</v>
      </c>
      <c r="G130" s="142"/>
      <c r="H130" s="143"/>
    </row>
    <row r="131" spans="1:8" s="30" customFormat="1" ht="22.9" customHeight="1" x14ac:dyDescent="0.25">
      <c r="A131" s="112"/>
      <c r="B131" s="113"/>
      <c r="C131" s="114"/>
      <c r="D131" s="114"/>
      <c r="E131" s="128" t="s">
        <v>15</v>
      </c>
      <c r="F131" s="133">
        <f>SUM(F124:F130)</f>
        <v>0</v>
      </c>
      <c r="G131" s="142"/>
      <c r="H131" s="143"/>
    </row>
    <row r="132" spans="1:8" s="30" customFormat="1" ht="17.25" customHeight="1" x14ac:dyDescent="0.25">
      <c r="A132" s="87"/>
      <c r="B132" s="69" t="s">
        <v>16</v>
      </c>
      <c r="C132" s="105"/>
      <c r="D132" s="104"/>
      <c r="E132" s="106"/>
      <c r="F132" s="111"/>
      <c r="G132" s="142"/>
      <c r="H132" s="143"/>
    </row>
    <row r="133" spans="1:8" s="30" customFormat="1" ht="67.5" customHeight="1" x14ac:dyDescent="0.25">
      <c r="A133" s="112" t="s">
        <v>84</v>
      </c>
      <c r="B133" s="113" t="s">
        <v>197</v>
      </c>
      <c r="C133" s="114"/>
      <c r="D133" s="114"/>
      <c r="E133" s="106"/>
      <c r="F133" s="111"/>
      <c r="G133" s="142"/>
      <c r="H133" s="143"/>
    </row>
    <row r="134" spans="1:8" s="30" customFormat="1" ht="22.9" customHeight="1" x14ac:dyDescent="0.25">
      <c r="A134" s="112" t="s">
        <v>175</v>
      </c>
      <c r="B134" s="113" t="s">
        <v>190</v>
      </c>
      <c r="C134" s="114"/>
      <c r="D134" s="114"/>
      <c r="E134" s="106"/>
      <c r="F134" s="111"/>
      <c r="G134" s="142"/>
      <c r="H134" s="143"/>
    </row>
    <row r="135" spans="1:8" s="30" customFormat="1" ht="22.9" customHeight="1" x14ac:dyDescent="0.25">
      <c r="A135" s="112" t="s">
        <v>198</v>
      </c>
      <c r="B135" s="113" t="s">
        <v>199</v>
      </c>
      <c r="C135" s="114" t="s">
        <v>23</v>
      </c>
      <c r="D135" s="114">
        <v>18.079999999999998</v>
      </c>
      <c r="E135" s="106"/>
      <c r="F135" s="107">
        <f>D135*E135</f>
        <v>0</v>
      </c>
      <c r="G135" s="142"/>
      <c r="H135" s="143"/>
    </row>
    <row r="136" spans="1:8" s="30" customFormat="1" ht="22.9" customHeight="1" x14ac:dyDescent="0.25">
      <c r="A136" s="112" t="s">
        <v>88</v>
      </c>
      <c r="B136" s="113" t="s">
        <v>200</v>
      </c>
      <c r="C136" s="114"/>
      <c r="D136" s="114"/>
      <c r="E136" s="106"/>
      <c r="F136" s="107"/>
      <c r="G136" s="142"/>
      <c r="H136" s="143"/>
    </row>
    <row r="137" spans="1:8" s="30" customFormat="1" ht="22.9" customHeight="1" x14ac:dyDescent="0.25">
      <c r="A137" s="112" t="s">
        <v>201</v>
      </c>
      <c r="B137" s="113" t="s">
        <v>199</v>
      </c>
      <c r="C137" s="114" t="s">
        <v>22</v>
      </c>
      <c r="D137" s="114">
        <v>12</v>
      </c>
      <c r="E137" s="106"/>
      <c r="F137" s="107">
        <f>D137*E137</f>
        <v>0</v>
      </c>
      <c r="G137" s="142"/>
      <c r="H137" s="143"/>
    </row>
    <row r="138" spans="1:8" s="30" customFormat="1" ht="22.9" customHeight="1" x14ac:dyDescent="0.25">
      <c r="A138" s="91" t="s">
        <v>91</v>
      </c>
      <c r="B138" s="110" t="s">
        <v>92</v>
      </c>
      <c r="C138" s="114"/>
      <c r="D138" s="114"/>
      <c r="E138" s="106"/>
      <c r="F138" s="107"/>
      <c r="G138" s="142"/>
      <c r="H138" s="143"/>
    </row>
    <row r="139" spans="1:8" s="30" customFormat="1" ht="22.9" customHeight="1" x14ac:dyDescent="0.25">
      <c r="A139" s="91" t="s">
        <v>202</v>
      </c>
      <c r="B139" s="115" t="s">
        <v>199</v>
      </c>
      <c r="C139" s="108" t="s">
        <v>22</v>
      </c>
      <c r="D139" s="114">
        <v>4</v>
      </c>
      <c r="E139" s="106"/>
      <c r="F139" s="107">
        <f>D139*E139</f>
        <v>0</v>
      </c>
      <c r="G139" s="142"/>
      <c r="H139" s="143"/>
    </row>
    <row r="140" spans="1:8" s="30" customFormat="1" ht="29.25" customHeight="1" x14ac:dyDescent="0.25">
      <c r="A140" s="112" t="s">
        <v>176</v>
      </c>
      <c r="B140" s="113" t="s">
        <v>203</v>
      </c>
      <c r="C140" s="114"/>
      <c r="D140" s="114"/>
      <c r="E140" s="106"/>
      <c r="F140" s="107"/>
      <c r="G140" s="142"/>
      <c r="H140" s="143"/>
    </row>
    <row r="141" spans="1:8" s="30" customFormat="1" ht="22.9" customHeight="1" x14ac:dyDescent="0.25">
      <c r="A141" s="112" t="s">
        <v>204</v>
      </c>
      <c r="B141" s="113" t="s">
        <v>199</v>
      </c>
      <c r="C141" s="114" t="s">
        <v>22</v>
      </c>
      <c r="D141" s="114">
        <v>4</v>
      </c>
      <c r="E141" s="106"/>
      <c r="F141" s="107">
        <f>D141*E141</f>
        <v>0</v>
      </c>
      <c r="G141" s="142"/>
      <c r="H141" s="143"/>
    </row>
    <row r="142" spans="1:8" s="30" customFormat="1" ht="75.75" customHeight="1" x14ac:dyDescent="0.25">
      <c r="A142" s="116" t="s">
        <v>178</v>
      </c>
      <c r="B142" s="110" t="s">
        <v>205</v>
      </c>
      <c r="C142" s="105" t="s">
        <v>22</v>
      </c>
      <c r="D142" s="104">
        <v>4</v>
      </c>
      <c r="E142" s="106"/>
      <c r="F142" s="107">
        <f>D142*E142</f>
        <v>0</v>
      </c>
      <c r="G142" s="142"/>
      <c r="H142" s="143"/>
    </row>
    <row r="143" spans="1:8" s="30" customFormat="1" ht="33" customHeight="1" x14ac:dyDescent="0.25">
      <c r="A143" s="87" t="s">
        <v>113</v>
      </c>
      <c r="B143" s="88" t="s">
        <v>114</v>
      </c>
      <c r="C143" s="105"/>
      <c r="D143" s="104"/>
      <c r="E143" s="106"/>
      <c r="F143" s="107"/>
      <c r="G143" s="142"/>
      <c r="H143" s="143"/>
    </row>
    <row r="144" spans="1:8" s="30" customFormat="1" ht="22.9" customHeight="1" x14ac:dyDescent="0.25">
      <c r="A144" s="87" t="s">
        <v>115</v>
      </c>
      <c r="B144" s="88" t="s">
        <v>116</v>
      </c>
      <c r="C144" s="105"/>
      <c r="D144" s="104"/>
      <c r="E144" s="106"/>
      <c r="F144" s="107"/>
      <c r="G144" s="142"/>
      <c r="H144" s="143"/>
    </row>
    <row r="145" spans="1:8" s="30" customFormat="1" ht="22.9" customHeight="1" x14ac:dyDescent="0.25">
      <c r="A145" s="91" t="s">
        <v>206</v>
      </c>
      <c r="B145" s="115" t="s">
        <v>207</v>
      </c>
      <c r="C145" s="108" t="s">
        <v>22</v>
      </c>
      <c r="D145" s="104">
        <v>16</v>
      </c>
      <c r="E145" s="106"/>
      <c r="F145" s="107">
        <f>D145*E145</f>
        <v>0</v>
      </c>
      <c r="G145" s="142"/>
      <c r="H145" s="143"/>
    </row>
    <row r="146" spans="1:8" s="30" customFormat="1" ht="9" customHeight="1" x14ac:dyDescent="0.25">
      <c r="A146" s="87"/>
      <c r="B146" s="88"/>
      <c r="C146" s="105"/>
      <c r="D146" s="104"/>
      <c r="E146" s="106"/>
      <c r="F146" s="107"/>
      <c r="G146" s="142"/>
      <c r="H146" s="143"/>
    </row>
    <row r="147" spans="1:8" s="30" customFormat="1" ht="22.9" customHeight="1" x14ac:dyDescent="0.25">
      <c r="A147" s="87" t="s">
        <v>67</v>
      </c>
      <c r="B147" s="88" t="s">
        <v>68</v>
      </c>
      <c r="C147" s="105"/>
      <c r="D147" s="104"/>
      <c r="E147" s="106"/>
      <c r="F147" s="107"/>
      <c r="G147" s="142"/>
      <c r="H147" s="143"/>
    </row>
    <row r="148" spans="1:8" s="30" customFormat="1" ht="22.9" customHeight="1" x14ac:dyDescent="0.25">
      <c r="A148" s="91" t="s">
        <v>208</v>
      </c>
      <c r="B148" s="115" t="s">
        <v>209</v>
      </c>
      <c r="C148" s="108" t="s">
        <v>71</v>
      </c>
      <c r="D148" s="104">
        <v>12</v>
      </c>
      <c r="E148" s="106"/>
      <c r="F148" s="107">
        <f>D148*E148</f>
        <v>0</v>
      </c>
      <c r="G148" s="142"/>
      <c r="H148" s="143"/>
    </row>
    <row r="149" spans="1:8" s="30" customFormat="1" ht="44.25" customHeight="1" x14ac:dyDescent="0.25">
      <c r="A149" s="87" t="s">
        <v>63</v>
      </c>
      <c r="B149" s="88" t="s">
        <v>64</v>
      </c>
      <c r="C149" s="105"/>
      <c r="D149" s="104"/>
      <c r="E149" s="106"/>
      <c r="F149" s="107"/>
      <c r="G149" s="142"/>
      <c r="H149" s="143"/>
    </row>
    <row r="150" spans="1:8" s="30" customFormat="1" ht="22.9" customHeight="1" x14ac:dyDescent="0.25">
      <c r="A150" s="87" t="s">
        <v>188</v>
      </c>
      <c r="B150" s="88" t="s">
        <v>189</v>
      </c>
      <c r="C150" s="105" t="s">
        <v>22</v>
      </c>
      <c r="D150" s="104">
        <v>96</v>
      </c>
      <c r="E150" s="106"/>
      <c r="F150" s="107">
        <f>D150*E150</f>
        <v>0</v>
      </c>
      <c r="G150" s="142"/>
      <c r="H150" s="143"/>
    </row>
    <row r="151" spans="1:8" s="30" customFormat="1" ht="17.25" customHeight="1" x14ac:dyDescent="0.25">
      <c r="A151" s="87"/>
      <c r="B151" s="88"/>
      <c r="C151" s="105"/>
      <c r="D151" s="104"/>
      <c r="E151" s="128" t="s">
        <v>16</v>
      </c>
      <c r="F151" s="129">
        <f>SUM(F134:F150)</f>
        <v>0</v>
      </c>
      <c r="G151" s="144"/>
      <c r="H151" s="143"/>
    </row>
    <row r="152" spans="1:8" s="30" customFormat="1" ht="22.9" customHeight="1" x14ac:dyDescent="0.25">
      <c r="A152" s="102"/>
      <c r="B152" s="117" t="s">
        <v>211</v>
      </c>
      <c r="C152" s="65"/>
      <c r="D152" s="118"/>
      <c r="E152" s="119"/>
      <c r="F152" s="120"/>
      <c r="G152" s="142"/>
      <c r="H152" s="143"/>
    </row>
    <row r="153" spans="1:8" s="30" customFormat="1" ht="22.9" customHeight="1" x14ac:dyDescent="0.25">
      <c r="A153" s="102"/>
      <c r="B153" s="64" t="s">
        <v>15</v>
      </c>
      <c r="C153" s="65"/>
      <c r="D153" s="118"/>
      <c r="E153" s="119"/>
      <c r="F153" s="120"/>
      <c r="G153" s="142"/>
      <c r="H153" s="143"/>
    </row>
    <row r="154" spans="1:8" s="30" customFormat="1" ht="22.9" customHeight="1" x14ac:dyDescent="0.25">
      <c r="A154" s="63" t="s">
        <v>18</v>
      </c>
      <c r="B154" s="89" t="s">
        <v>19</v>
      </c>
      <c r="C154" s="65" t="s">
        <v>20</v>
      </c>
      <c r="D154" s="118">
        <v>100</v>
      </c>
      <c r="E154" s="119"/>
      <c r="F154" s="120">
        <f t="shared" ref="F154" si="6">D154*E154</f>
        <v>0</v>
      </c>
      <c r="G154" s="142"/>
      <c r="H154" s="143"/>
    </row>
    <row r="155" spans="1:8" s="30" customFormat="1" ht="87" customHeight="1" x14ac:dyDescent="0.25">
      <c r="A155" s="63" t="s">
        <v>26</v>
      </c>
      <c r="B155" s="89" t="s">
        <v>27</v>
      </c>
      <c r="C155" s="65"/>
      <c r="D155" s="118"/>
      <c r="E155" s="121"/>
      <c r="F155" s="109"/>
      <c r="G155" s="142"/>
      <c r="H155" s="143"/>
    </row>
    <row r="156" spans="1:8" s="30" customFormat="1" ht="23.25" customHeight="1" x14ac:dyDescent="0.25">
      <c r="A156" s="63" t="s">
        <v>28</v>
      </c>
      <c r="B156" s="89" t="s">
        <v>29</v>
      </c>
      <c r="C156" s="65" t="s">
        <v>21</v>
      </c>
      <c r="D156" s="118">
        <v>12.8</v>
      </c>
      <c r="E156" s="119"/>
      <c r="F156" s="120">
        <f t="shared" ref="F156" si="7">D156*E156</f>
        <v>0</v>
      </c>
      <c r="G156" s="142"/>
      <c r="H156" s="143"/>
    </row>
    <row r="157" spans="1:8" s="30" customFormat="1" ht="60" customHeight="1" x14ac:dyDescent="0.25">
      <c r="A157" s="63" t="s">
        <v>30</v>
      </c>
      <c r="B157" s="89" t="s">
        <v>31</v>
      </c>
      <c r="C157" s="65"/>
      <c r="D157" s="118"/>
      <c r="E157" s="119"/>
      <c r="F157" s="120"/>
      <c r="G157" s="142"/>
      <c r="H157" s="143"/>
    </row>
    <row r="158" spans="1:8" s="30" customFormat="1" ht="22.9" customHeight="1" x14ac:dyDescent="0.25">
      <c r="A158" s="63" t="s">
        <v>125</v>
      </c>
      <c r="B158" s="89" t="s">
        <v>126</v>
      </c>
      <c r="C158" s="65" t="s">
        <v>20</v>
      </c>
      <c r="D158" s="118">
        <v>32</v>
      </c>
      <c r="E158" s="119"/>
      <c r="F158" s="120">
        <f t="shared" ref="F158" si="8">D158*E158</f>
        <v>0</v>
      </c>
      <c r="G158" s="142"/>
      <c r="H158" s="143"/>
    </row>
    <row r="159" spans="1:8" s="30" customFormat="1" ht="22.9" customHeight="1" x14ac:dyDescent="0.25">
      <c r="A159" s="63"/>
      <c r="B159" s="101"/>
      <c r="C159" s="65"/>
      <c r="D159" s="118"/>
      <c r="E159" s="134" t="s">
        <v>15</v>
      </c>
      <c r="F159" s="135">
        <f>SUM(F152:F158)</f>
        <v>0</v>
      </c>
      <c r="G159" s="142"/>
      <c r="H159" s="143"/>
    </row>
    <row r="160" spans="1:8" s="30" customFormat="1" ht="22.9" customHeight="1" x14ac:dyDescent="0.25">
      <c r="A160" s="63"/>
      <c r="B160" s="64" t="s">
        <v>16</v>
      </c>
      <c r="C160" s="65"/>
      <c r="D160" s="118"/>
      <c r="E160" s="119"/>
      <c r="F160" s="120"/>
      <c r="G160" s="142"/>
      <c r="H160" s="143"/>
    </row>
    <row r="161" spans="1:8" s="30" customFormat="1" ht="78.75" customHeight="1" x14ac:dyDescent="0.25">
      <c r="A161" s="63" t="s">
        <v>55</v>
      </c>
      <c r="B161" s="89" t="s">
        <v>56</v>
      </c>
      <c r="C161" s="65"/>
      <c r="D161" s="118"/>
      <c r="E161" s="119"/>
      <c r="F161" s="120"/>
      <c r="G161" s="142"/>
      <c r="H161" s="143"/>
    </row>
    <row r="162" spans="1:8" s="30" customFormat="1" ht="22.9" customHeight="1" x14ac:dyDescent="0.25">
      <c r="A162" s="63" t="s">
        <v>57</v>
      </c>
      <c r="B162" s="89" t="s">
        <v>180</v>
      </c>
      <c r="C162" s="65" t="s">
        <v>21</v>
      </c>
      <c r="D162" s="118">
        <v>2.4</v>
      </c>
      <c r="E162" s="119"/>
      <c r="F162" s="120">
        <f t="shared" ref="F162:F163" si="9">D162*E162</f>
        <v>0</v>
      </c>
      <c r="G162" s="142"/>
      <c r="H162" s="143"/>
    </row>
    <row r="163" spans="1:8" s="30" customFormat="1" ht="22.9" customHeight="1" x14ac:dyDescent="0.25">
      <c r="A163" s="63" t="s">
        <v>138</v>
      </c>
      <c r="B163" s="89" t="s">
        <v>139</v>
      </c>
      <c r="C163" s="65" t="s">
        <v>21</v>
      </c>
      <c r="D163" s="118">
        <v>12.8</v>
      </c>
      <c r="E163" s="119"/>
      <c r="F163" s="120">
        <f t="shared" si="9"/>
        <v>0</v>
      </c>
      <c r="G163" s="142"/>
      <c r="H163" s="143"/>
    </row>
    <row r="164" spans="1:8" s="30" customFormat="1" ht="62.25" customHeight="1" x14ac:dyDescent="0.25">
      <c r="A164" s="63" t="s">
        <v>59</v>
      </c>
      <c r="B164" s="89" t="s">
        <v>60</v>
      </c>
      <c r="C164" s="65"/>
      <c r="D164" s="118"/>
      <c r="E164" s="119"/>
      <c r="F164" s="120"/>
      <c r="G164" s="142"/>
      <c r="H164" s="143"/>
    </row>
    <row r="165" spans="1:8" s="30" customFormat="1" ht="22.9" customHeight="1" x14ac:dyDescent="0.25">
      <c r="A165" s="63" t="s">
        <v>166</v>
      </c>
      <c r="B165" s="89" t="s">
        <v>181</v>
      </c>
      <c r="C165" s="65" t="s">
        <v>23</v>
      </c>
      <c r="D165" s="118">
        <v>80</v>
      </c>
      <c r="E165" s="119"/>
      <c r="F165" s="120">
        <f t="shared" ref="F165" si="10">D165*E165</f>
        <v>0</v>
      </c>
      <c r="G165" s="142"/>
      <c r="H165" s="143"/>
    </row>
    <row r="166" spans="1:8" s="30" customFormat="1" ht="55.5" customHeight="1" x14ac:dyDescent="0.25">
      <c r="A166" s="63" t="s">
        <v>167</v>
      </c>
      <c r="B166" s="89" t="s">
        <v>168</v>
      </c>
      <c r="C166" s="65"/>
      <c r="D166" s="118"/>
      <c r="E166" s="119"/>
      <c r="F166" s="120"/>
      <c r="G166" s="142"/>
      <c r="H166" s="143"/>
    </row>
    <row r="167" spans="1:8" s="30" customFormat="1" ht="60" customHeight="1" x14ac:dyDescent="0.25">
      <c r="A167" s="63" t="s">
        <v>182</v>
      </c>
      <c r="B167" s="89" t="s">
        <v>183</v>
      </c>
      <c r="C167" s="65" t="s">
        <v>20</v>
      </c>
      <c r="D167" s="118">
        <v>160</v>
      </c>
      <c r="E167" s="119"/>
      <c r="F167" s="120">
        <f t="shared" ref="F167:F168" si="11">D167*E167</f>
        <v>0</v>
      </c>
      <c r="G167" s="142"/>
      <c r="H167" s="143"/>
    </row>
    <row r="168" spans="1:8" s="30" customFormat="1" ht="63.75" customHeight="1" x14ac:dyDescent="0.25">
      <c r="A168" s="63" t="s">
        <v>169</v>
      </c>
      <c r="B168" s="89" t="s">
        <v>184</v>
      </c>
      <c r="C168" s="65" t="s">
        <v>22</v>
      </c>
      <c r="D168" s="118">
        <v>4</v>
      </c>
      <c r="E168" s="119"/>
      <c r="F168" s="120">
        <f t="shared" si="11"/>
        <v>0</v>
      </c>
      <c r="G168" s="142"/>
      <c r="H168" s="143"/>
    </row>
    <row r="169" spans="1:8" s="30" customFormat="1" ht="44.25" customHeight="1" x14ac:dyDescent="0.25">
      <c r="A169" s="63" t="s">
        <v>170</v>
      </c>
      <c r="B169" s="89" t="s">
        <v>171</v>
      </c>
      <c r="C169" s="65" t="s">
        <v>21</v>
      </c>
      <c r="D169" s="118">
        <v>10</v>
      </c>
      <c r="E169" s="119"/>
      <c r="F169" s="120">
        <f t="shared" ref="F169" si="12">D169*E169</f>
        <v>0</v>
      </c>
      <c r="G169" s="142"/>
      <c r="H169" s="143"/>
    </row>
    <row r="170" spans="1:8" s="30" customFormat="1" ht="22.9" customHeight="1" x14ac:dyDescent="0.25">
      <c r="A170" s="63"/>
      <c r="B170" s="101"/>
      <c r="C170" s="65"/>
      <c r="D170" s="118"/>
      <c r="E170" s="136" t="s">
        <v>16</v>
      </c>
      <c r="F170" s="135">
        <f>SUM(F161:F169)</f>
        <v>0</v>
      </c>
      <c r="G170" s="142"/>
      <c r="H170" s="143"/>
    </row>
    <row r="171" spans="1:8" s="30" customFormat="1" ht="14.25" thickBot="1" x14ac:dyDescent="0.3">
      <c r="A171" s="122"/>
      <c r="B171" s="123"/>
      <c r="C171" s="124"/>
      <c r="D171" s="125"/>
      <c r="E171" s="126"/>
      <c r="F171" s="127"/>
      <c r="G171" s="142"/>
      <c r="H171" s="143"/>
    </row>
    <row r="172" spans="1:8" s="30" customFormat="1" ht="8.1" customHeight="1" x14ac:dyDescent="0.25">
      <c r="A172" s="19"/>
      <c r="B172" s="20"/>
      <c r="C172" s="19"/>
      <c r="D172" s="19"/>
      <c r="E172" s="19"/>
      <c r="F172" s="19"/>
      <c r="G172" s="142"/>
      <c r="H172" s="143"/>
    </row>
    <row r="173" spans="1:8" s="30" customFormat="1" ht="9.9499999999999993" customHeight="1" x14ac:dyDescent="0.25">
      <c r="B173" s="13"/>
      <c r="G173" s="142"/>
      <c r="H173" s="143"/>
    </row>
    <row r="174" spans="1:8" s="30" customFormat="1" ht="13.5" x14ac:dyDescent="0.25">
      <c r="B174" s="13"/>
      <c r="G174" s="142"/>
      <c r="H174" s="143"/>
    </row>
    <row r="175" spans="1:8" s="30" customFormat="1" ht="13.5" x14ac:dyDescent="0.25">
      <c r="B175" s="23" t="s">
        <v>9</v>
      </c>
      <c r="C175" s="7"/>
      <c r="D175" s="8"/>
      <c r="E175" s="8"/>
      <c r="F175" s="9"/>
      <c r="G175" s="142"/>
      <c r="H175" s="143"/>
    </row>
    <row r="176" spans="1:8" s="30" customFormat="1" ht="6" customHeight="1" x14ac:dyDescent="0.25">
      <c r="B176" s="10"/>
      <c r="C176" s="7"/>
      <c r="D176" s="8"/>
      <c r="E176" s="8"/>
      <c r="F176" s="9"/>
      <c r="G176" s="142"/>
      <c r="H176" s="143"/>
    </row>
    <row r="177" spans="1:12" s="30" customFormat="1" ht="13.5" x14ac:dyDescent="0.25">
      <c r="B177" s="6"/>
      <c r="C177" s="7"/>
      <c r="D177" s="48" t="s">
        <v>15</v>
      </c>
      <c r="E177" s="48" t="s">
        <v>17</v>
      </c>
      <c r="F177" s="49" t="s">
        <v>10</v>
      </c>
      <c r="G177" s="142"/>
      <c r="H177" s="143"/>
    </row>
    <row r="178" spans="1:12" s="30" customFormat="1" ht="6" customHeight="1" x14ac:dyDescent="0.25">
      <c r="B178" s="11"/>
      <c r="C178" s="7"/>
      <c r="D178" s="8"/>
      <c r="E178" s="8"/>
      <c r="F178" s="9"/>
      <c r="G178" s="142"/>
      <c r="H178" s="143"/>
    </row>
    <row r="179" spans="1:12" s="30" customFormat="1" ht="14.25" customHeight="1" x14ac:dyDescent="0.25">
      <c r="B179" s="137" t="str">
        <f>B11</f>
        <v>PROTECCION EN GALERIA EXISTENTE</v>
      </c>
      <c r="C179" s="57"/>
      <c r="D179" s="58">
        <f>F19</f>
        <v>0</v>
      </c>
      <c r="E179" s="58">
        <f>F27</f>
        <v>0</v>
      </c>
      <c r="F179" s="58">
        <f>SUM(D179:E179)</f>
        <v>0</v>
      </c>
      <c r="G179" s="142"/>
      <c r="H179" s="143"/>
    </row>
    <row r="180" spans="1:12" s="30" customFormat="1" ht="6" customHeight="1" x14ac:dyDescent="0.25">
      <c r="B180" s="137"/>
      <c r="C180" s="57"/>
      <c r="D180" s="59"/>
      <c r="E180" s="59"/>
      <c r="F180" s="60"/>
      <c r="G180" s="142"/>
      <c r="H180" s="143"/>
    </row>
    <row r="181" spans="1:12" s="30" customFormat="1" ht="15.75" customHeight="1" x14ac:dyDescent="0.25">
      <c r="A181" s="22"/>
      <c r="B181" s="137" t="str">
        <f>B28</f>
        <v xml:space="preserve"> EQUIPO DE BOMBEO GALERIA</v>
      </c>
      <c r="C181" s="37"/>
      <c r="D181" s="38"/>
      <c r="E181" s="38">
        <f>F31</f>
        <v>0</v>
      </c>
      <c r="F181" s="38">
        <f>SUM(E181)</f>
        <v>0</v>
      </c>
      <c r="G181" s="142"/>
      <c r="H181" s="143"/>
      <c r="L181" s="36"/>
    </row>
    <row r="182" spans="1:12" s="22" customFormat="1" ht="7.15" customHeight="1" x14ac:dyDescent="0.25">
      <c r="B182" s="137"/>
      <c r="C182" s="37"/>
      <c r="D182" s="38"/>
      <c r="E182" s="38"/>
      <c r="F182" s="38"/>
      <c r="G182" s="146"/>
      <c r="H182" s="147"/>
    </row>
    <row r="183" spans="1:12" s="22" customFormat="1" ht="12" customHeight="1" x14ac:dyDescent="0.25">
      <c r="B183" s="137" t="str">
        <f>B32</f>
        <v>CASETA (MURO DE ACOMETIDA)</v>
      </c>
      <c r="C183" s="37"/>
      <c r="D183" s="38">
        <f>F41</f>
        <v>0</v>
      </c>
      <c r="E183" s="38">
        <f>F58</f>
        <v>0</v>
      </c>
      <c r="F183" s="38">
        <f>SUM(D183:E183)</f>
        <v>0</v>
      </c>
      <c r="G183" s="146"/>
      <c r="H183" s="147"/>
    </row>
    <row r="184" spans="1:12" s="22" customFormat="1" ht="7.15" customHeight="1" x14ac:dyDescent="0.25">
      <c r="B184" s="137"/>
      <c r="C184" s="37"/>
      <c r="D184" s="38"/>
      <c r="E184" s="38"/>
      <c r="F184" s="38"/>
      <c r="G184" s="146"/>
      <c r="H184" s="147"/>
    </row>
    <row r="185" spans="1:12" s="22" customFormat="1" ht="15" customHeight="1" x14ac:dyDescent="0.25">
      <c r="B185" s="137" t="s">
        <v>229</v>
      </c>
      <c r="C185" s="37"/>
      <c r="D185" s="38"/>
      <c r="E185" s="38">
        <f>F62</f>
        <v>0</v>
      </c>
      <c r="F185" s="38">
        <f>SUM(E185)</f>
        <v>0</v>
      </c>
      <c r="G185" s="146"/>
      <c r="H185" s="147"/>
    </row>
    <row r="186" spans="1:12" s="22" customFormat="1" ht="7.15" customHeight="1" x14ac:dyDescent="0.25">
      <c r="B186" s="137"/>
      <c r="C186" s="37"/>
      <c r="D186" s="38"/>
      <c r="E186" s="38"/>
      <c r="F186" s="38"/>
      <c r="G186" s="146"/>
      <c r="H186" s="147"/>
    </row>
    <row r="187" spans="1:12" s="22" customFormat="1" ht="13.5" x14ac:dyDescent="0.25">
      <c r="B187" s="137" t="str">
        <f>B63</f>
        <v>DESCARGA HIDRÁULICA</v>
      </c>
      <c r="C187" s="37"/>
      <c r="D187" s="38">
        <f>F81</f>
        <v>0</v>
      </c>
      <c r="E187" s="38">
        <f>F120</f>
        <v>0</v>
      </c>
      <c r="F187" s="38">
        <f>D187+E187</f>
        <v>0</v>
      </c>
      <c r="G187" s="146"/>
      <c r="H187" s="147"/>
    </row>
    <row r="188" spans="1:12" s="22" customFormat="1" ht="6" customHeight="1" x14ac:dyDescent="0.25">
      <c r="B188" s="61"/>
      <c r="C188" s="37"/>
      <c r="D188" s="38"/>
      <c r="E188" s="38"/>
      <c r="F188" s="38"/>
      <c r="G188" s="146"/>
      <c r="H188" s="147"/>
    </row>
    <row r="189" spans="1:12" s="22" customFormat="1" ht="12.75" customHeight="1" x14ac:dyDescent="0.25">
      <c r="B189" s="61" t="str">
        <f>B121</f>
        <v xml:space="preserve"> 4 ENTRADAS Y SALIDAS DE TANQUES DE ALMACENAMIENTO</v>
      </c>
      <c r="C189" s="37"/>
      <c r="D189" s="38">
        <f>F131</f>
        <v>0</v>
      </c>
      <c r="E189" s="38">
        <f>F151</f>
        <v>0</v>
      </c>
      <c r="F189" s="38">
        <f>D189+E189</f>
        <v>0</v>
      </c>
      <c r="G189" s="146"/>
      <c r="H189" s="147"/>
    </row>
    <row r="190" spans="1:12" s="22" customFormat="1" ht="7.5" customHeight="1" x14ac:dyDescent="0.25">
      <c r="B190" s="61"/>
      <c r="C190" s="37"/>
      <c r="D190" s="38"/>
      <c r="E190" s="38"/>
      <c r="F190" s="38"/>
      <c r="G190" s="146"/>
      <c r="H190" s="147"/>
    </row>
    <row r="191" spans="1:12" s="22" customFormat="1" ht="12.75" customHeight="1" x14ac:dyDescent="0.25">
      <c r="B191" s="62" t="str">
        <f>B152</f>
        <v>4 CERCOS DE PROTECCIÓN TANQUES PAD 5.00 X 5.00</v>
      </c>
      <c r="C191" s="37"/>
      <c r="D191" s="38">
        <f>F159</f>
        <v>0</v>
      </c>
      <c r="E191" s="38">
        <f>F170</f>
        <v>0</v>
      </c>
      <c r="F191" s="38">
        <f>D191+E191</f>
        <v>0</v>
      </c>
      <c r="G191" s="146"/>
      <c r="H191" s="147"/>
    </row>
    <row r="192" spans="1:12" s="22" customFormat="1" ht="12.75" customHeight="1" x14ac:dyDescent="0.25">
      <c r="B192" s="31"/>
      <c r="C192" s="21"/>
      <c r="D192" s="39"/>
      <c r="E192" s="39"/>
      <c r="F192" s="39"/>
      <c r="G192" s="146"/>
      <c r="H192" s="147"/>
    </row>
    <row r="193" spans="1:13" s="22" customFormat="1" ht="4.9000000000000004" customHeight="1" x14ac:dyDescent="0.25">
      <c r="A193" s="30"/>
      <c r="B193" s="6"/>
      <c r="C193" s="9"/>
      <c r="D193" s="40"/>
      <c r="E193" s="40"/>
      <c r="F193" s="40"/>
      <c r="G193" s="146"/>
      <c r="H193" s="147"/>
    </row>
    <row r="194" spans="1:13" s="30" customFormat="1" ht="3.6" customHeight="1" x14ac:dyDescent="0.25">
      <c r="B194" s="6"/>
      <c r="C194" s="9"/>
      <c r="D194" s="41"/>
      <c r="E194" s="41"/>
      <c r="F194" s="41"/>
      <c r="G194" s="142"/>
      <c r="H194" s="143"/>
    </row>
    <row r="195" spans="1:13" s="30" customFormat="1" ht="20.25" customHeight="1" x14ac:dyDescent="0.25">
      <c r="B195" s="6"/>
      <c r="C195" s="12" t="s">
        <v>0</v>
      </c>
      <c r="D195" s="41">
        <f>SUM(D178:D193)</f>
        <v>0</v>
      </c>
      <c r="E195" s="41">
        <f>SUM(E178:E193)</f>
        <v>0</v>
      </c>
      <c r="F195" s="42">
        <f>SUM(F178:F193)</f>
        <v>0</v>
      </c>
      <c r="G195" s="142"/>
      <c r="H195" s="143"/>
      <c r="K195" s="36"/>
      <c r="L195" s="36"/>
      <c r="M195" s="36"/>
    </row>
    <row r="196" spans="1:13" s="30" customFormat="1" ht="20.25" customHeight="1" x14ac:dyDescent="0.25">
      <c r="B196" s="6"/>
      <c r="C196" s="12" t="s">
        <v>14</v>
      </c>
      <c r="D196" s="41"/>
      <c r="E196" s="41"/>
      <c r="F196" s="43">
        <f>F195*0.16</f>
        <v>0</v>
      </c>
      <c r="G196" s="142"/>
      <c r="H196" s="143"/>
      <c r="I196" s="29"/>
      <c r="L196" s="36"/>
    </row>
    <row r="197" spans="1:13" s="30" customFormat="1" ht="20.25" customHeight="1" x14ac:dyDescent="0.25">
      <c r="B197" s="6"/>
      <c r="C197" s="12" t="s">
        <v>10</v>
      </c>
      <c r="D197" s="41"/>
      <c r="E197" s="41"/>
      <c r="F197" s="42">
        <f>F195+F196</f>
        <v>0</v>
      </c>
      <c r="G197" s="142"/>
      <c r="H197" s="154"/>
      <c r="I197" s="155"/>
      <c r="K197" s="35"/>
      <c r="L197" s="35"/>
    </row>
    <row r="198" spans="1:13" s="30" customFormat="1" ht="13.5" x14ac:dyDescent="0.25">
      <c r="B198" s="13"/>
      <c r="F198" s="35"/>
      <c r="G198" s="142"/>
      <c r="H198" s="143"/>
    </row>
    <row r="199" spans="1:13" s="30" customFormat="1" ht="13.5" x14ac:dyDescent="0.25">
      <c r="B199" s="13"/>
      <c r="E199" s="50"/>
      <c r="F199" s="42"/>
      <c r="G199" s="148"/>
      <c r="H199" s="149"/>
      <c r="I199" s="51"/>
      <c r="J199" s="51"/>
      <c r="K199" s="52"/>
    </row>
    <row r="200" spans="1:13" s="30" customFormat="1" ht="13.5" x14ac:dyDescent="0.25">
      <c r="B200" s="13"/>
      <c r="F200" s="153"/>
      <c r="G200" s="142"/>
      <c r="H200" s="143"/>
    </row>
    <row r="201" spans="1:13" s="30" customFormat="1" ht="13.5" x14ac:dyDescent="0.25">
      <c r="B201" s="156"/>
      <c r="C201" s="156"/>
      <c r="D201" s="156"/>
      <c r="E201" s="156"/>
      <c r="F201" s="156"/>
      <c r="G201" s="142"/>
      <c r="H201" s="143"/>
    </row>
    <row r="202" spans="1:13" s="30" customFormat="1" ht="60" customHeight="1" x14ac:dyDescent="0.25">
      <c r="B202" s="13"/>
      <c r="G202" s="142"/>
      <c r="H202" s="143"/>
    </row>
    <row r="203" spans="1:13" s="30" customFormat="1" ht="13.5" x14ac:dyDescent="0.25">
      <c r="B203" s="13"/>
      <c r="F203" s="29"/>
      <c r="G203" s="142"/>
      <c r="H203" s="143"/>
    </row>
    <row r="204" spans="1:13" s="30" customFormat="1" ht="13.5" x14ac:dyDescent="0.25">
      <c r="B204" s="13"/>
      <c r="G204" s="142"/>
      <c r="H204" s="143"/>
    </row>
    <row r="205" spans="1:13" s="30" customFormat="1" ht="13.5" x14ac:dyDescent="0.25">
      <c r="B205" s="13"/>
      <c r="G205" s="142"/>
      <c r="H205" s="143"/>
    </row>
    <row r="206" spans="1:13" s="30" customFormat="1" ht="13.5" x14ac:dyDescent="0.25">
      <c r="B206" s="13"/>
      <c r="G206" s="142"/>
      <c r="H206" s="143"/>
    </row>
    <row r="207" spans="1:13" s="30" customFormat="1" ht="13.5" x14ac:dyDescent="0.25">
      <c r="B207" s="13"/>
      <c r="G207" s="142"/>
      <c r="H207" s="143"/>
    </row>
    <row r="208" spans="1:13" s="30" customFormat="1" ht="13.5" x14ac:dyDescent="0.25">
      <c r="B208" s="13"/>
      <c r="G208" s="142"/>
      <c r="H208" s="143"/>
    </row>
    <row r="209" spans="2:8" s="30" customFormat="1" ht="13.5" x14ac:dyDescent="0.25">
      <c r="B209" s="13"/>
      <c r="G209" s="142"/>
      <c r="H209" s="143"/>
    </row>
    <row r="210" spans="2:8" s="30" customFormat="1" ht="13.5" x14ac:dyDescent="0.25">
      <c r="B210" s="13"/>
      <c r="G210" s="142"/>
      <c r="H210" s="143"/>
    </row>
    <row r="211" spans="2:8" s="30" customFormat="1" ht="13.5" x14ac:dyDescent="0.25">
      <c r="B211" s="13"/>
      <c r="G211" s="142"/>
      <c r="H211" s="143"/>
    </row>
    <row r="212" spans="2:8" s="30" customFormat="1" ht="13.5" x14ac:dyDescent="0.25">
      <c r="B212" s="13"/>
      <c r="G212" s="142"/>
      <c r="H212" s="143"/>
    </row>
    <row r="213" spans="2:8" s="30" customFormat="1" ht="13.5" x14ac:dyDescent="0.25">
      <c r="B213" s="13"/>
      <c r="G213" s="142"/>
      <c r="H213" s="143"/>
    </row>
    <row r="214" spans="2:8" s="30" customFormat="1" ht="13.5" x14ac:dyDescent="0.25">
      <c r="B214" s="13"/>
      <c r="G214" s="142"/>
      <c r="H214" s="143"/>
    </row>
    <row r="215" spans="2:8" s="30" customFormat="1" ht="13.5" x14ac:dyDescent="0.25">
      <c r="B215" s="13"/>
      <c r="G215" s="142"/>
      <c r="H215" s="143"/>
    </row>
    <row r="216" spans="2:8" s="30" customFormat="1" ht="13.5" x14ac:dyDescent="0.25">
      <c r="B216" s="13"/>
      <c r="G216" s="142"/>
      <c r="H216" s="143"/>
    </row>
    <row r="217" spans="2:8" s="30" customFormat="1" ht="13.5" x14ac:dyDescent="0.25">
      <c r="B217" s="13"/>
      <c r="G217" s="142"/>
      <c r="H217" s="143"/>
    </row>
    <row r="218" spans="2:8" s="30" customFormat="1" ht="13.5" x14ac:dyDescent="0.25">
      <c r="B218" s="13"/>
      <c r="G218" s="142"/>
      <c r="H218" s="143"/>
    </row>
    <row r="219" spans="2:8" s="30" customFormat="1" ht="13.5" x14ac:dyDescent="0.25">
      <c r="B219" s="13"/>
      <c r="G219" s="142"/>
      <c r="H219" s="143"/>
    </row>
    <row r="220" spans="2:8" s="30" customFormat="1" ht="13.5" x14ac:dyDescent="0.25">
      <c r="B220" s="13"/>
      <c r="G220" s="142"/>
      <c r="H220" s="143"/>
    </row>
    <row r="221" spans="2:8" s="30" customFormat="1" ht="13.5" x14ac:dyDescent="0.25">
      <c r="B221" s="13"/>
      <c r="G221" s="142"/>
      <c r="H221" s="143"/>
    </row>
    <row r="222" spans="2:8" s="30" customFormat="1" ht="13.5" x14ac:dyDescent="0.25">
      <c r="B222" s="13"/>
      <c r="G222" s="142"/>
      <c r="H222" s="143"/>
    </row>
    <row r="223" spans="2:8" s="30" customFormat="1" ht="13.5" x14ac:dyDescent="0.25">
      <c r="B223" s="13"/>
      <c r="G223" s="142"/>
      <c r="H223" s="143"/>
    </row>
    <row r="224" spans="2:8" s="30" customFormat="1" ht="13.5" x14ac:dyDescent="0.25">
      <c r="B224" s="13"/>
      <c r="G224" s="142"/>
      <c r="H224" s="143"/>
    </row>
    <row r="225" spans="2:8" s="30" customFormat="1" ht="13.5" x14ac:dyDescent="0.25">
      <c r="B225" s="13"/>
      <c r="G225" s="142"/>
      <c r="H225" s="143"/>
    </row>
    <row r="226" spans="2:8" s="30" customFormat="1" ht="13.5" x14ac:dyDescent="0.25">
      <c r="B226" s="13"/>
      <c r="G226" s="142"/>
      <c r="H226" s="143"/>
    </row>
    <row r="227" spans="2:8" s="30" customFormat="1" ht="13.5" x14ac:dyDescent="0.25">
      <c r="B227" s="13"/>
      <c r="G227" s="142"/>
      <c r="H227" s="143"/>
    </row>
    <row r="228" spans="2:8" s="30" customFormat="1" ht="13.5" x14ac:dyDescent="0.25">
      <c r="B228" s="13"/>
      <c r="G228" s="142"/>
      <c r="H228" s="143"/>
    </row>
    <row r="229" spans="2:8" s="30" customFormat="1" ht="13.5" x14ac:dyDescent="0.25">
      <c r="B229" s="13"/>
      <c r="G229" s="142"/>
      <c r="H229" s="143"/>
    </row>
    <row r="230" spans="2:8" s="30" customFormat="1" ht="13.5" x14ac:dyDescent="0.25">
      <c r="B230" s="13"/>
      <c r="G230" s="142"/>
      <c r="H230" s="143"/>
    </row>
    <row r="231" spans="2:8" s="30" customFormat="1" ht="13.5" x14ac:dyDescent="0.25">
      <c r="B231" s="13"/>
      <c r="G231" s="142"/>
      <c r="H231" s="143"/>
    </row>
    <row r="232" spans="2:8" s="30" customFormat="1" ht="13.5" x14ac:dyDescent="0.25">
      <c r="B232" s="13"/>
      <c r="G232" s="142"/>
      <c r="H232" s="143"/>
    </row>
    <row r="233" spans="2:8" s="30" customFormat="1" ht="13.5" x14ac:dyDescent="0.25">
      <c r="B233" s="13"/>
      <c r="G233" s="142"/>
      <c r="H233" s="143"/>
    </row>
    <row r="234" spans="2:8" s="30" customFormat="1" ht="13.5" x14ac:dyDescent="0.25">
      <c r="B234" s="13"/>
      <c r="G234" s="142"/>
      <c r="H234" s="143"/>
    </row>
    <row r="235" spans="2:8" s="30" customFormat="1" ht="13.5" x14ac:dyDescent="0.25">
      <c r="B235" s="13"/>
      <c r="G235" s="142"/>
      <c r="H235" s="143"/>
    </row>
    <row r="236" spans="2:8" s="30" customFormat="1" ht="13.5" x14ac:dyDescent="0.25">
      <c r="B236" s="13"/>
      <c r="G236" s="142"/>
      <c r="H236" s="143"/>
    </row>
    <row r="237" spans="2:8" s="30" customFormat="1" ht="13.5" x14ac:dyDescent="0.25">
      <c r="B237" s="13"/>
      <c r="G237" s="142"/>
      <c r="H237" s="143"/>
    </row>
    <row r="238" spans="2:8" s="30" customFormat="1" ht="13.5" x14ac:dyDescent="0.25">
      <c r="B238" s="13"/>
      <c r="G238" s="142"/>
      <c r="H238" s="143"/>
    </row>
    <row r="239" spans="2:8" s="30" customFormat="1" ht="13.5" x14ac:dyDescent="0.25">
      <c r="B239" s="13"/>
      <c r="G239" s="142"/>
      <c r="H239" s="143"/>
    </row>
    <row r="240" spans="2:8" s="30" customFormat="1" ht="13.5" x14ac:dyDescent="0.25">
      <c r="B240" s="13"/>
      <c r="G240" s="142"/>
      <c r="H240" s="143"/>
    </row>
    <row r="241" spans="2:8" s="30" customFormat="1" ht="13.5" x14ac:dyDescent="0.25">
      <c r="B241" s="13"/>
      <c r="G241" s="142"/>
      <c r="H241" s="143"/>
    </row>
    <row r="242" spans="2:8" s="30" customFormat="1" ht="13.5" x14ac:dyDescent="0.25">
      <c r="B242" s="13"/>
      <c r="G242" s="142"/>
      <c r="H242" s="143"/>
    </row>
    <row r="243" spans="2:8" s="30" customFormat="1" ht="13.5" x14ac:dyDescent="0.25">
      <c r="B243" s="13"/>
      <c r="G243" s="142"/>
      <c r="H243" s="143"/>
    </row>
    <row r="244" spans="2:8" s="30" customFormat="1" ht="13.5" x14ac:dyDescent="0.25">
      <c r="B244" s="13"/>
      <c r="G244" s="142"/>
      <c r="H244" s="143"/>
    </row>
    <row r="245" spans="2:8" s="30" customFormat="1" ht="13.5" x14ac:dyDescent="0.25">
      <c r="B245" s="13"/>
      <c r="G245" s="142"/>
      <c r="H245" s="143"/>
    </row>
    <row r="246" spans="2:8" s="30" customFormat="1" ht="13.5" x14ac:dyDescent="0.25">
      <c r="B246" s="13"/>
      <c r="G246" s="142"/>
      <c r="H246" s="143"/>
    </row>
    <row r="247" spans="2:8" s="30" customFormat="1" ht="13.5" x14ac:dyDescent="0.25">
      <c r="B247" s="13"/>
      <c r="G247" s="142"/>
      <c r="H247" s="143"/>
    </row>
    <row r="248" spans="2:8" s="30" customFormat="1" ht="13.5" x14ac:dyDescent="0.25">
      <c r="B248" s="13"/>
      <c r="G248" s="142"/>
      <c r="H248" s="143"/>
    </row>
    <row r="249" spans="2:8" s="30" customFormat="1" ht="13.5" x14ac:dyDescent="0.25">
      <c r="B249" s="13"/>
      <c r="G249" s="142"/>
      <c r="H249" s="143"/>
    </row>
    <row r="250" spans="2:8" s="30" customFormat="1" ht="13.5" x14ac:dyDescent="0.25">
      <c r="B250" s="13"/>
      <c r="G250" s="142"/>
      <c r="H250" s="143"/>
    </row>
    <row r="251" spans="2:8" s="30" customFormat="1" ht="13.5" x14ac:dyDescent="0.25">
      <c r="B251" s="13"/>
      <c r="G251" s="142"/>
      <c r="H251" s="143"/>
    </row>
    <row r="252" spans="2:8" s="30" customFormat="1" ht="13.5" x14ac:dyDescent="0.25">
      <c r="B252" s="13"/>
      <c r="G252" s="142"/>
      <c r="H252" s="143"/>
    </row>
    <row r="253" spans="2:8" s="30" customFormat="1" ht="13.5" x14ac:dyDescent="0.25">
      <c r="B253" s="13"/>
      <c r="G253" s="142"/>
      <c r="H253" s="143"/>
    </row>
    <row r="254" spans="2:8" s="30" customFormat="1" ht="13.5" x14ac:dyDescent="0.25">
      <c r="B254" s="13"/>
      <c r="G254" s="142"/>
      <c r="H254" s="143"/>
    </row>
    <row r="255" spans="2:8" s="30" customFormat="1" ht="13.5" x14ac:dyDescent="0.25">
      <c r="B255" s="13"/>
      <c r="G255" s="142"/>
      <c r="H255" s="143"/>
    </row>
    <row r="256" spans="2:8" s="30" customFormat="1" ht="13.5" x14ac:dyDescent="0.25">
      <c r="B256" s="13"/>
      <c r="G256" s="142"/>
      <c r="H256" s="143"/>
    </row>
    <row r="257" spans="2:8" s="30" customFormat="1" ht="13.5" x14ac:dyDescent="0.25">
      <c r="B257" s="13"/>
      <c r="G257" s="142"/>
      <c r="H257" s="143"/>
    </row>
    <row r="258" spans="2:8" s="30" customFormat="1" ht="13.5" x14ac:dyDescent="0.25">
      <c r="B258" s="13"/>
      <c r="G258" s="142"/>
      <c r="H258" s="143"/>
    </row>
    <row r="259" spans="2:8" s="30" customFormat="1" ht="13.5" x14ac:dyDescent="0.25">
      <c r="B259" s="13"/>
      <c r="G259" s="142"/>
      <c r="H259" s="143"/>
    </row>
    <row r="260" spans="2:8" s="30" customFormat="1" ht="13.5" x14ac:dyDescent="0.25">
      <c r="B260" s="13"/>
      <c r="G260" s="142"/>
      <c r="H260" s="143"/>
    </row>
    <row r="261" spans="2:8" s="30" customFormat="1" ht="13.5" x14ac:dyDescent="0.25">
      <c r="B261" s="13"/>
      <c r="G261" s="142"/>
      <c r="H261" s="143"/>
    </row>
    <row r="262" spans="2:8" s="30" customFormat="1" ht="13.5" x14ac:dyDescent="0.25">
      <c r="B262" s="13"/>
      <c r="G262" s="142"/>
      <c r="H262" s="143"/>
    </row>
    <row r="263" spans="2:8" s="30" customFormat="1" ht="13.5" x14ac:dyDescent="0.25">
      <c r="B263" s="13"/>
      <c r="G263" s="142"/>
      <c r="H263" s="143"/>
    </row>
    <row r="264" spans="2:8" s="30" customFormat="1" ht="13.5" x14ac:dyDescent="0.25">
      <c r="B264" s="13"/>
      <c r="G264" s="142"/>
      <c r="H264" s="143"/>
    </row>
    <row r="265" spans="2:8" s="30" customFormat="1" ht="13.5" x14ac:dyDescent="0.25">
      <c r="B265" s="13"/>
      <c r="G265" s="142"/>
      <c r="H265" s="143"/>
    </row>
    <row r="266" spans="2:8" s="30" customFormat="1" ht="13.5" x14ac:dyDescent="0.25">
      <c r="B266" s="13"/>
      <c r="G266" s="142"/>
      <c r="H266" s="143"/>
    </row>
    <row r="267" spans="2:8" s="30" customFormat="1" ht="13.5" x14ac:dyDescent="0.25">
      <c r="B267" s="13"/>
      <c r="G267" s="142"/>
      <c r="H267" s="143"/>
    </row>
    <row r="268" spans="2:8" s="30" customFormat="1" ht="13.5" x14ac:dyDescent="0.25">
      <c r="B268" s="13"/>
      <c r="G268" s="142"/>
      <c r="H268" s="143"/>
    </row>
    <row r="269" spans="2:8" s="30" customFormat="1" ht="13.5" x14ac:dyDescent="0.25">
      <c r="B269" s="13"/>
      <c r="G269" s="142"/>
      <c r="H269" s="143"/>
    </row>
    <row r="270" spans="2:8" s="30" customFormat="1" ht="13.5" x14ac:dyDescent="0.25">
      <c r="B270" s="13"/>
      <c r="G270" s="142"/>
      <c r="H270" s="143"/>
    </row>
    <row r="271" spans="2:8" s="30" customFormat="1" ht="13.5" x14ac:dyDescent="0.25">
      <c r="B271" s="13"/>
      <c r="G271" s="142"/>
      <c r="H271" s="143"/>
    </row>
    <row r="272" spans="2:8" s="30" customFormat="1" ht="13.5" x14ac:dyDescent="0.25">
      <c r="B272" s="13"/>
      <c r="G272" s="142"/>
      <c r="H272" s="143"/>
    </row>
    <row r="273" spans="2:8" s="30" customFormat="1" ht="13.5" x14ac:dyDescent="0.25">
      <c r="B273" s="13"/>
      <c r="G273" s="142"/>
      <c r="H273" s="143"/>
    </row>
    <row r="274" spans="2:8" s="30" customFormat="1" ht="13.5" x14ac:dyDescent="0.25">
      <c r="B274" s="13"/>
      <c r="G274" s="142"/>
      <c r="H274" s="143"/>
    </row>
    <row r="275" spans="2:8" s="30" customFormat="1" ht="13.5" x14ac:dyDescent="0.25">
      <c r="B275" s="13"/>
      <c r="G275" s="142"/>
      <c r="H275" s="143"/>
    </row>
    <row r="276" spans="2:8" s="30" customFormat="1" ht="13.5" x14ac:dyDescent="0.25">
      <c r="B276" s="13"/>
      <c r="G276" s="142"/>
      <c r="H276" s="143"/>
    </row>
    <row r="277" spans="2:8" s="30" customFormat="1" ht="13.5" x14ac:dyDescent="0.25">
      <c r="B277" s="13"/>
      <c r="G277" s="142"/>
      <c r="H277" s="143"/>
    </row>
    <row r="278" spans="2:8" s="30" customFormat="1" ht="13.5" x14ac:dyDescent="0.25">
      <c r="B278" s="13"/>
      <c r="G278" s="142"/>
      <c r="H278" s="143"/>
    </row>
    <row r="279" spans="2:8" s="30" customFormat="1" ht="13.5" x14ac:dyDescent="0.25">
      <c r="B279" s="13"/>
      <c r="G279" s="142"/>
      <c r="H279" s="143"/>
    </row>
    <row r="280" spans="2:8" s="30" customFormat="1" ht="13.5" x14ac:dyDescent="0.25">
      <c r="B280" s="13"/>
      <c r="G280" s="142"/>
      <c r="H280" s="143"/>
    </row>
    <row r="281" spans="2:8" s="30" customFormat="1" ht="13.5" x14ac:dyDescent="0.25">
      <c r="B281" s="13"/>
      <c r="G281" s="142"/>
      <c r="H281" s="143"/>
    </row>
    <row r="282" spans="2:8" s="30" customFormat="1" ht="13.5" x14ac:dyDescent="0.25">
      <c r="B282" s="13"/>
      <c r="G282" s="142"/>
      <c r="H282" s="143"/>
    </row>
    <row r="283" spans="2:8" s="30" customFormat="1" ht="13.5" x14ac:dyDescent="0.25">
      <c r="B283" s="13"/>
      <c r="G283" s="142"/>
      <c r="H283" s="143"/>
    </row>
    <row r="284" spans="2:8" s="30" customFormat="1" ht="13.5" x14ac:dyDescent="0.25">
      <c r="B284" s="13"/>
      <c r="G284" s="142"/>
      <c r="H284" s="143"/>
    </row>
    <row r="285" spans="2:8" s="30" customFormat="1" ht="13.5" x14ac:dyDescent="0.25">
      <c r="B285" s="13"/>
      <c r="G285" s="142"/>
      <c r="H285" s="143"/>
    </row>
    <row r="286" spans="2:8" s="30" customFormat="1" ht="13.5" x14ac:dyDescent="0.25">
      <c r="B286" s="13"/>
      <c r="G286" s="142"/>
      <c r="H286" s="143"/>
    </row>
    <row r="287" spans="2:8" s="30" customFormat="1" ht="13.5" x14ac:dyDescent="0.25">
      <c r="B287" s="13"/>
      <c r="G287" s="142"/>
      <c r="H287" s="143"/>
    </row>
    <row r="288" spans="2:8" s="30" customFormat="1" ht="13.5" x14ac:dyDescent="0.25">
      <c r="B288" s="13"/>
      <c r="G288" s="142"/>
      <c r="H288" s="143"/>
    </row>
    <row r="289" spans="2:8" s="30" customFormat="1" ht="13.5" x14ac:dyDescent="0.25">
      <c r="B289" s="13"/>
      <c r="G289" s="142"/>
      <c r="H289" s="143"/>
    </row>
    <row r="290" spans="2:8" s="30" customFormat="1" ht="13.5" x14ac:dyDescent="0.25">
      <c r="B290" s="13"/>
      <c r="G290" s="142"/>
      <c r="H290" s="143"/>
    </row>
    <row r="291" spans="2:8" s="30" customFormat="1" ht="13.5" x14ac:dyDescent="0.25">
      <c r="B291" s="13"/>
      <c r="G291" s="142"/>
      <c r="H291" s="143"/>
    </row>
    <row r="292" spans="2:8" s="30" customFormat="1" ht="13.5" x14ac:dyDescent="0.25">
      <c r="B292" s="13"/>
      <c r="G292" s="142"/>
      <c r="H292" s="143"/>
    </row>
    <row r="293" spans="2:8" s="30" customFormat="1" ht="13.5" x14ac:dyDescent="0.25">
      <c r="B293" s="13"/>
      <c r="G293" s="142"/>
      <c r="H293" s="143"/>
    </row>
    <row r="294" spans="2:8" s="30" customFormat="1" ht="13.5" x14ac:dyDescent="0.25">
      <c r="B294" s="13"/>
      <c r="G294" s="142"/>
      <c r="H294" s="143"/>
    </row>
    <row r="295" spans="2:8" s="30" customFormat="1" ht="13.5" x14ac:dyDescent="0.25">
      <c r="B295" s="13"/>
      <c r="G295" s="142"/>
      <c r="H295" s="143"/>
    </row>
    <row r="296" spans="2:8" s="30" customFormat="1" ht="13.5" x14ac:dyDescent="0.25">
      <c r="B296" s="13"/>
      <c r="G296" s="142"/>
      <c r="H296" s="143"/>
    </row>
    <row r="297" spans="2:8" s="30" customFormat="1" ht="13.5" x14ac:dyDescent="0.25">
      <c r="B297" s="13"/>
      <c r="G297" s="142"/>
      <c r="H297" s="143"/>
    </row>
    <row r="298" spans="2:8" s="30" customFormat="1" ht="13.5" x14ac:dyDescent="0.25">
      <c r="B298" s="13"/>
      <c r="G298" s="142"/>
      <c r="H298" s="143"/>
    </row>
    <row r="299" spans="2:8" s="30" customFormat="1" ht="13.5" x14ac:dyDescent="0.25">
      <c r="B299" s="13"/>
      <c r="G299" s="142"/>
      <c r="H299" s="143"/>
    </row>
    <row r="300" spans="2:8" s="30" customFormat="1" ht="13.5" x14ac:dyDescent="0.25">
      <c r="B300" s="13"/>
      <c r="G300" s="142"/>
      <c r="H300" s="143"/>
    </row>
    <row r="301" spans="2:8" s="30" customFormat="1" ht="13.5" x14ac:dyDescent="0.25">
      <c r="B301" s="13"/>
      <c r="G301" s="142"/>
      <c r="H301" s="143"/>
    </row>
    <row r="302" spans="2:8" s="30" customFormat="1" ht="13.5" x14ac:dyDescent="0.25">
      <c r="B302" s="13"/>
      <c r="G302" s="142"/>
      <c r="H302" s="143"/>
    </row>
    <row r="303" spans="2:8" s="30" customFormat="1" ht="13.5" x14ac:dyDescent="0.25">
      <c r="B303" s="13"/>
      <c r="G303" s="142"/>
      <c r="H303" s="143"/>
    </row>
    <row r="304" spans="2:8" s="30" customFormat="1" ht="13.5" x14ac:dyDescent="0.25">
      <c r="B304" s="13"/>
      <c r="G304" s="142"/>
      <c r="H304" s="143"/>
    </row>
    <row r="305" spans="2:8" s="30" customFormat="1" ht="13.5" x14ac:dyDescent="0.25">
      <c r="B305" s="13"/>
      <c r="G305" s="142"/>
      <c r="H305" s="143"/>
    </row>
    <row r="306" spans="2:8" s="30" customFormat="1" ht="13.5" x14ac:dyDescent="0.25">
      <c r="B306" s="13"/>
      <c r="G306" s="142"/>
      <c r="H306" s="143"/>
    </row>
    <row r="307" spans="2:8" s="30" customFormat="1" ht="13.5" x14ac:dyDescent="0.25">
      <c r="B307" s="13"/>
      <c r="G307" s="142"/>
      <c r="H307" s="143"/>
    </row>
    <row r="308" spans="2:8" s="30" customFormat="1" ht="13.5" x14ac:dyDescent="0.25">
      <c r="B308" s="13"/>
      <c r="G308" s="142"/>
      <c r="H308" s="143"/>
    </row>
    <row r="309" spans="2:8" s="30" customFormat="1" ht="13.5" x14ac:dyDescent="0.25">
      <c r="B309" s="13"/>
      <c r="G309" s="142"/>
      <c r="H309" s="143"/>
    </row>
    <row r="310" spans="2:8" s="30" customFormat="1" ht="13.5" x14ac:dyDescent="0.25">
      <c r="B310" s="13"/>
      <c r="G310" s="142"/>
      <c r="H310" s="143"/>
    </row>
    <row r="311" spans="2:8" s="30" customFormat="1" ht="13.5" x14ac:dyDescent="0.25">
      <c r="B311" s="13"/>
      <c r="G311" s="142"/>
      <c r="H311" s="143"/>
    </row>
    <row r="312" spans="2:8" s="30" customFormat="1" ht="13.5" x14ac:dyDescent="0.25">
      <c r="B312" s="13"/>
      <c r="G312" s="142"/>
      <c r="H312" s="143"/>
    </row>
    <row r="313" spans="2:8" s="30" customFormat="1" ht="13.5" x14ac:dyDescent="0.25">
      <c r="B313" s="13"/>
      <c r="G313" s="142"/>
      <c r="H313" s="143"/>
    </row>
    <row r="314" spans="2:8" s="30" customFormat="1" ht="13.5" x14ac:dyDescent="0.25">
      <c r="B314" s="13"/>
      <c r="G314" s="142"/>
      <c r="H314" s="143"/>
    </row>
    <row r="315" spans="2:8" s="30" customFormat="1" ht="13.5" x14ac:dyDescent="0.25">
      <c r="B315" s="13"/>
      <c r="G315" s="142"/>
      <c r="H315" s="143"/>
    </row>
    <row r="316" spans="2:8" s="30" customFormat="1" ht="13.5" x14ac:dyDescent="0.25">
      <c r="B316" s="13"/>
      <c r="G316" s="142"/>
      <c r="H316" s="143"/>
    </row>
    <row r="317" spans="2:8" s="30" customFormat="1" ht="13.5" x14ac:dyDescent="0.25">
      <c r="B317" s="13"/>
      <c r="G317" s="142"/>
      <c r="H317" s="143"/>
    </row>
    <row r="318" spans="2:8" s="30" customFormat="1" ht="13.5" x14ac:dyDescent="0.25">
      <c r="B318" s="13"/>
      <c r="G318" s="142"/>
      <c r="H318" s="143"/>
    </row>
    <row r="319" spans="2:8" s="30" customFormat="1" ht="13.5" x14ac:dyDescent="0.25">
      <c r="B319" s="13"/>
      <c r="G319" s="142"/>
      <c r="H319" s="143"/>
    </row>
    <row r="320" spans="2:8" s="30" customFormat="1" ht="13.5" x14ac:dyDescent="0.25">
      <c r="B320" s="13"/>
      <c r="G320" s="142"/>
      <c r="H320" s="143"/>
    </row>
    <row r="321" spans="1:8" s="30" customFormat="1" ht="13.5" x14ac:dyDescent="0.25">
      <c r="B321" s="13"/>
      <c r="G321" s="142"/>
      <c r="H321" s="143"/>
    </row>
    <row r="322" spans="1:8" s="30" customFormat="1" ht="13.5" x14ac:dyDescent="0.25">
      <c r="B322" s="13"/>
      <c r="G322" s="142"/>
      <c r="H322" s="143"/>
    </row>
    <row r="323" spans="1:8" s="30" customFormat="1" ht="13.5" x14ac:dyDescent="0.25">
      <c r="B323" s="13"/>
      <c r="G323" s="142"/>
      <c r="H323" s="143"/>
    </row>
    <row r="324" spans="1:8" s="30" customFormat="1" ht="13.5" x14ac:dyDescent="0.25">
      <c r="B324" s="13"/>
      <c r="G324" s="142"/>
      <c r="H324" s="143"/>
    </row>
    <row r="325" spans="1:8" s="30" customFormat="1" ht="13.5" x14ac:dyDescent="0.25">
      <c r="B325" s="13"/>
      <c r="G325" s="142"/>
      <c r="H325" s="143"/>
    </row>
    <row r="326" spans="1:8" s="30" customFormat="1" ht="13.5" x14ac:dyDescent="0.25">
      <c r="B326" s="13"/>
      <c r="G326" s="142"/>
      <c r="H326" s="143"/>
    </row>
    <row r="327" spans="1:8" s="30" customFormat="1" ht="13.5" x14ac:dyDescent="0.25">
      <c r="B327" s="13"/>
      <c r="G327" s="142"/>
      <c r="H327" s="143"/>
    </row>
    <row r="328" spans="1:8" s="30" customFormat="1" ht="13.5" x14ac:dyDescent="0.25">
      <c r="B328" s="13"/>
      <c r="G328" s="142"/>
      <c r="H328" s="143"/>
    </row>
    <row r="329" spans="1:8" s="30" customFormat="1" ht="13.5" x14ac:dyDescent="0.25">
      <c r="B329" s="13"/>
      <c r="G329" s="142"/>
      <c r="H329" s="143"/>
    </row>
    <row r="330" spans="1:8" s="30" customFormat="1" ht="13.5" x14ac:dyDescent="0.25">
      <c r="B330" s="13"/>
      <c r="G330" s="142"/>
      <c r="H330" s="143"/>
    </row>
    <row r="331" spans="1:8" s="30" customFormat="1" ht="13.5" x14ac:dyDescent="0.25">
      <c r="G331" s="142"/>
      <c r="H331" s="143"/>
    </row>
    <row r="332" spans="1:8" s="30" customFormat="1" ht="13.5" x14ac:dyDescent="0.25">
      <c r="G332" s="142"/>
      <c r="H332" s="143"/>
    </row>
    <row r="333" spans="1:8" s="30" customFormat="1" ht="13.5" x14ac:dyDescent="0.25">
      <c r="G333" s="142"/>
      <c r="H333" s="143"/>
    </row>
    <row r="334" spans="1:8" s="30" customFormat="1" ht="13.5" x14ac:dyDescent="0.25">
      <c r="A334" s="1"/>
      <c r="B334" s="1"/>
      <c r="C334" s="1"/>
      <c r="D334" s="1"/>
      <c r="E334" s="1"/>
      <c r="F334" s="1"/>
      <c r="G334" s="142"/>
      <c r="H334" s="143"/>
    </row>
    <row r="652" spans="2:2" x14ac:dyDescent="0.2">
      <c r="B652" s="2"/>
    </row>
  </sheetData>
  <mergeCells count="7">
    <mergeCell ref="H197:I197"/>
    <mergeCell ref="B201:F201"/>
    <mergeCell ref="A2:F2"/>
    <mergeCell ref="A3:F3"/>
    <mergeCell ref="B4:F4"/>
    <mergeCell ref="B6:F6"/>
    <mergeCell ref="D7:F7"/>
  </mergeCells>
  <printOptions horizontalCentered="1"/>
  <pageMargins left="0.39370078740157483" right="0.39370078740157483" top="0.59055118110236227" bottom="0.78740157480314965" header="0" footer="0.59055118110236227"/>
  <pageSetup scale="85" orientation="portrait" r:id="rId1"/>
  <headerFooter alignWithMargins="0">
    <oddHeader>&amp;R&amp;P</oddHeader>
    <oddFooter>&amp;C&amp;"Arial Narrow,Normal"&amp;7"Este programa es público, ajeno a cualquier partido político.  Queda prohibido el uso para fines distintos a los establecidos en el programa"&amp;6
Página &amp;P de &amp;N</oddFooter>
  </headerFooter>
  <colBreaks count="1" manualBreakCount="1">
    <brk id="6" max="2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higueras tamazula</vt:lpstr>
      <vt:lpstr>'higueras tamazula'!Área_de_impresión</vt:lpstr>
      <vt:lpstr>'higueras tamazula'!ES</vt:lpstr>
      <vt:lpstr>'higueras tamazula'!Imprimir_área_IM</vt:lpstr>
      <vt:lpstr>'higueras tamazula'!Imprimir_títulos_IM</vt:lpstr>
      <vt:lpstr>'higueras tamazula'!Títulos_a_imprimir</vt:lpstr>
    </vt:vector>
  </TitlesOfParts>
  <Company>Acer OEM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Usuario de Windows</cp:lastModifiedBy>
  <cp:lastPrinted>2023-08-07T19:20:39Z</cp:lastPrinted>
  <dcterms:created xsi:type="dcterms:W3CDTF">2001-02-22T23:14:28Z</dcterms:created>
  <dcterms:modified xsi:type="dcterms:W3CDTF">2023-08-18T17:18:09Z</dcterms:modified>
</cp:coreProperties>
</file>